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lobal Warming Paper Submission\INTERNATIONAL JOURNAL OF GREENHOUSE July 2021\SI V14\"/>
    </mc:Choice>
  </mc:AlternateContent>
  <xr:revisionPtr revIDLastSave="0" documentId="13_ncr:1_{70F5F73A-33BC-4178-BF92-23B9D7CFD246}" xr6:coauthVersionLast="47" xr6:coauthVersionMax="47" xr10:uidLastSave="{00000000-0000-0000-0000-000000000000}"/>
  <bookViews>
    <workbookView xWindow="30" yWindow="30" windowWidth="23970" windowHeight="12870" firstSheet="6" activeTab="10" xr2:uid="{7F7460B1-1F14-47EB-AAB8-80D594B03FDA}"/>
  </bookViews>
  <sheets>
    <sheet name="Waste Acceptance and In Place" sheetId="1" r:id="rId1"/>
    <sheet name="Biogas Generation" sheetId="2" r:id="rId2"/>
    <sheet name="Waste in Place" sheetId="7" r:id="rId3"/>
    <sheet name="CO2eq Emmisions" sheetId="8" r:id="rId4"/>
    <sheet name="Calc of CO2 Equivalents" sheetId="9" r:id="rId5"/>
    <sheet name="Methane Generation Model" sheetId="4" r:id="rId6"/>
    <sheet name="Plot of Pct Waste Decomposed " sheetId="5" r:id="rId7"/>
    <sheet name="Decay Fit" sheetId="6" r:id="rId8"/>
    <sheet name="Model Extrapolation" sheetId="3" r:id="rId9"/>
    <sheet name="Fit US Avg Rain Fall" sheetId="12" r:id="rId10"/>
    <sheet name="US Avg Rainfall Data" sheetId="10" r:id="rId11"/>
  </sheet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0" l="1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7" i="10"/>
  <c r="J78" i="10"/>
  <c r="J79" i="10"/>
  <c r="J80" i="10"/>
  <c r="J81" i="10"/>
  <c r="J82" i="10"/>
  <c r="J83" i="10"/>
  <c r="J84" i="10"/>
  <c r="J85" i="10"/>
  <c r="J86" i="10"/>
  <c r="J87" i="10"/>
  <c r="J88" i="10"/>
  <c r="J89" i="10"/>
  <c r="J90" i="10"/>
  <c r="J91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J105" i="10"/>
  <c r="J106" i="10"/>
  <c r="J107" i="10"/>
  <c r="J108" i="10"/>
  <c r="J109" i="10"/>
  <c r="J110" i="10"/>
  <c r="J111" i="10"/>
  <c r="J112" i="10"/>
  <c r="J113" i="10"/>
  <c r="J114" i="10"/>
  <c r="J115" i="10"/>
  <c r="J116" i="10"/>
  <c r="J117" i="10"/>
  <c r="J118" i="10"/>
  <c r="J119" i="10"/>
  <c r="J120" i="10"/>
  <c r="J121" i="10"/>
  <c r="J122" i="10"/>
  <c r="J123" i="10"/>
  <c r="J124" i="10"/>
  <c r="J125" i="10"/>
  <c r="J126" i="10"/>
  <c r="J127" i="10"/>
  <c r="J128" i="10"/>
  <c r="J129" i="10"/>
  <c r="J130" i="10"/>
  <c r="J131" i="10"/>
  <c r="J132" i="10"/>
  <c r="J133" i="10"/>
  <c r="J134" i="10"/>
  <c r="J135" i="10"/>
  <c r="J136" i="10"/>
  <c r="J137" i="10"/>
  <c r="J138" i="10"/>
  <c r="J139" i="10"/>
  <c r="J140" i="10"/>
  <c r="J141" i="10"/>
  <c r="J142" i="10"/>
  <c r="J143" i="10"/>
  <c r="J144" i="10"/>
  <c r="J145" i="10"/>
  <c r="J146" i="10"/>
  <c r="J147" i="10"/>
  <c r="J148" i="10"/>
  <c r="J149" i="10"/>
  <c r="J150" i="10"/>
  <c r="J151" i="10"/>
  <c r="J152" i="10"/>
  <c r="J153" i="10"/>
  <c r="J154" i="10"/>
  <c r="J155" i="10"/>
  <c r="J156" i="10"/>
  <c r="J157" i="10"/>
  <c r="J158" i="10"/>
  <c r="J159" i="10"/>
  <c r="J160" i="10"/>
  <c r="J161" i="10"/>
  <c r="J162" i="10"/>
  <c r="J163" i="10"/>
  <c r="J164" i="10"/>
  <c r="J165" i="10"/>
  <c r="J166" i="10"/>
  <c r="J167" i="10"/>
  <c r="J168" i="10"/>
  <c r="J169" i="10"/>
  <c r="J170" i="10"/>
  <c r="J171" i="10"/>
  <c r="J172" i="10"/>
  <c r="J173" i="10"/>
  <c r="J174" i="10"/>
  <c r="J175" i="10"/>
  <c r="J176" i="10"/>
  <c r="J177" i="10"/>
  <c r="J178" i="10"/>
  <c r="J179" i="10"/>
  <c r="J180" i="10"/>
  <c r="J181" i="10"/>
  <c r="J182" i="10"/>
  <c r="J183" i="10"/>
  <c r="J184" i="10"/>
  <c r="J185" i="10"/>
  <c r="J186" i="10"/>
  <c r="J187" i="10"/>
  <c r="J188" i="10"/>
  <c r="J189" i="10"/>
  <c r="J190" i="10"/>
  <c r="J191" i="10"/>
  <c r="J192" i="10"/>
  <c r="J193" i="10"/>
  <c r="J194" i="10"/>
  <c r="J195" i="10"/>
  <c r="J196" i="10"/>
  <c r="J197" i="10"/>
  <c r="J198" i="10"/>
  <c r="J199" i="10"/>
  <c r="J200" i="10"/>
  <c r="J201" i="10"/>
  <c r="J202" i="10"/>
  <c r="J203" i="10"/>
  <c r="J204" i="10"/>
  <c r="J205" i="10"/>
  <c r="J206" i="10"/>
  <c r="J207" i="10"/>
  <c r="J208" i="10"/>
  <c r="J209" i="10"/>
  <c r="J210" i="10"/>
  <c r="J211" i="10"/>
  <c r="J212" i="10"/>
  <c r="J213" i="10"/>
  <c r="J214" i="10"/>
  <c r="J215" i="10"/>
  <c r="J216" i="10"/>
  <c r="J217" i="10"/>
  <c r="J218" i="10"/>
  <c r="J219" i="10"/>
  <c r="J220" i="10"/>
  <c r="J221" i="10"/>
  <c r="J222" i="10"/>
  <c r="J223" i="10"/>
  <c r="J224" i="10"/>
  <c r="J225" i="10"/>
  <c r="J226" i="10"/>
  <c r="J227" i="10"/>
  <c r="J228" i="10"/>
  <c r="J229" i="10"/>
  <c r="J230" i="10"/>
  <c r="J231" i="10"/>
  <c r="J232" i="10"/>
  <c r="J233" i="10"/>
  <c r="J234" i="10"/>
  <c r="J235" i="10"/>
  <c r="J236" i="10"/>
  <c r="J237" i="10"/>
  <c r="J238" i="10"/>
  <c r="J239" i="10"/>
  <c r="J240" i="10"/>
  <c r="J241" i="10"/>
  <c r="J242" i="10"/>
  <c r="J243" i="10"/>
  <c r="J244" i="10"/>
  <c r="J245" i="10"/>
  <c r="J246" i="10"/>
  <c r="J247" i="10"/>
  <c r="J248" i="10"/>
  <c r="J249" i="10"/>
  <c r="J250" i="10"/>
  <c r="J251" i="10"/>
  <c r="J252" i="10"/>
  <c r="J253" i="10"/>
  <c r="J254" i="10"/>
  <c r="J255" i="10"/>
  <c r="J256" i="10"/>
  <c r="J257" i="10"/>
  <c r="J258" i="10"/>
  <c r="J259" i="10"/>
  <c r="J260" i="10"/>
  <c r="J261" i="10"/>
  <c r="J262" i="10"/>
  <c r="J263" i="10"/>
  <c r="J264" i="10"/>
  <c r="J265" i="10"/>
  <c r="J266" i="10"/>
  <c r="J267" i="10"/>
  <c r="J268" i="10"/>
  <c r="J269" i="10"/>
  <c r="J270" i="10"/>
  <c r="J271" i="10"/>
  <c r="J272" i="10"/>
  <c r="J273" i="10"/>
  <c r="J274" i="10"/>
  <c r="J275" i="10"/>
  <c r="J276" i="10"/>
  <c r="J277" i="10"/>
  <c r="J278" i="10"/>
  <c r="J279" i="10"/>
  <c r="J280" i="10"/>
  <c r="J281" i="10"/>
  <c r="J282" i="10"/>
  <c r="J283" i="10"/>
  <c r="J284" i="10"/>
  <c r="J285" i="10"/>
  <c r="J286" i="10"/>
  <c r="J287" i="10"/>
  <c r="J288" i="10"/>
  <c r="J289" i="10"/>
  <c r="J290" i="10"/>
  <c r="J291" i="10"/>
  <c r="J292" i="10"/>
  <c r="J293" i="10"/>
  <c r="J294" i="10"/>
  <c r="J295" i="10"/>
  <c r="J296" i="10"/>
  <c r="J297" i="10"/>
  <c r="J298" i="10"/>
  <c r="J299" i="10"/>
  <c r="J300" i="10"/>
  <c r="J301" i="10"/>
  <c r="J302" i="10"/>
  <c r="J303" i="10"/>
  <c r="J304" i="10"/>
  <c r="J305" i="10"/>
  <c r="J306" i="10"/>
  <c r="J307" i="10"/>
  <c r="J308" i="10"/>
  <c r="J309" i="10"/>
  <c r="J310" i="10"/>
  <c r="J311" i="10"/>
  <c r="J312" i="10"/>
  <c r="J313" i="10"/>
  <c r="J314" i="10"/>
  <c r="J315" i="10"/>
  <c r="J316" i="10"/>
  <c r="J317" i="10"/>
  <c r="J318" i="10"/>
  <c r="J319" i="10"/>
  <c r="J320" i="10"/>
  <c r="J321" i="10"/>
  <c r="J322" i="10"/>
  <c r="J323" i="10"/>
  <c r="J324" i="10"/>
  <c r="J325" i="10"/>
  <c r="J326" i="10"/>
  <c r="J327" i="10"/>
  <c r="J328" i="10"/>
  <c r="J329" i="10"/>
  <c r="J330" i="10"/>
  <c r="J331" i="10"/>
  <c r="J332" i="10"/>
  <c r="J333" i="10"/>
  <c r="J334" i="10"/>
  <c r="J335" i="10"/>
  <c r="J336" i="10"/>
  <c r="J337" i="10"/>
  <c r="J338" i="10"/>
  <c r="J339" i="10"/>
  <c r="J340" i="10"/>
  <c r="J341" i="10"/>
  <c r="J342" i="10"/>
  <c r="J343" i="10"/>
  <c r="J344" i="10"/>
  <c r="J345" i="10"/>
  <c r="J346" i="10"/>
  <c r="J347" i="10"/>
  <c r="J348" i="10"/>
  <c r="J349" i="10"/>
  <c r="J350" i="10"/>
  <c r="J351" i="10"/>
  <c r="J352" i="10"/>
  <c r="J353" i="10"/>
  <c r="J354" i="10"/>
  <c r="J355" i="10"/>
  <c r="J356" i="10"/>
  <c r="J357" i="10"/>
  <c r="J358" i="10"/>
  <c r="J359" i="10"/>
  <c r="J360" i="10"/>
  <c r="J361" i="10"/>
  <c r="J362" i="10"/>
  <c r="J363" i="10"/>
  <c r="J364" i="10"/>
  <c r="J365" i="10"/>
  <c r="J366" i="10"/>
  <c r="J367" i="10"/>
  <c r="J368" i="10"/>
  <c r="J369" i="10"/>
  <c r="J370" i="10"/>
  <c r="J371" i="10"/>
  <c r="J372" i="10"/>
  <c r="J373" i="10"/>
  <c r="J374" i="10"/>
  <c r="J375" i="10"/>
  <c r="J376" i="10"/>
  <c r="J377" i="10"/>
  <c r="J378" i="10"/>
  <c r="J379" i="10"/>
  <c r="J380" i="10"/>
  <c r="J381" i="10"/>
  <c r="J382" i="10"/>
  <c r="J383" i="10"/>
  <c r="J384" i="10"/>
  <c r="J385" i="10"/>
  <c r="J386" i="10"/>
  <c r="J387" i="10"/>
  <c r="J388" i="10"/>
  <c r="J389" i="10"/>
  <c r="J390" i="10"/>
  <c r="J391" i="10"/>
  <c r="J392" i="10"/>
  <c r="J393" i="10"/>
  <c r="J394" i="10"/>
  <c r="J395" i="10"/>
  <c r="J396" i="10"/>
  <c r="J397" i="10"/>
  <c r="J398" i="10"/>
  <c r="J399" i="10"/>
  <c r="J400" i="10"/>
  <c r="J401" i="10"/>
  <c r="J402" i="10"/>
  <c r="J403" i="10"/>
  <c r="J404" i="10"/>
  <c r="J405" i="10"/>
  <c r="J406" i="10"/>
  <c r="J407" i="10"/>
  <c r="J408" i="10"/>
  <c r="J409" i="10"/>
  <c r="J410" i="10"/>
  <c r="J411" i="10"/>
  <c r="J412" i="10"/>
  <c r="J413" i="10"/>
  <c r="J414" i="10"/>
  <c r="J415" i="10"/>
  <c r="J416" i="10"/>
  <c r="J417" i="10"/>
  <c r="J418" i="10"/>
  <c r="J419" i="10"/>
  <c r="J420" i="10"/>
  <c r="J421" i="10"/>
  <c r="J422" i="10"/>
  <c r="J423" i="10"/>
  <c r="J424" i="10"/>
  <c r="J425" i="10"/>
  <c r="J426" i="10"/>
  <c r="J427" i="10"/>
  <c r="J428" i="10"/>
  <c r="J429" i="10"/>
  <c r="J430" i="10"/>
  <c r="J431" i="10"/>
  <c r="J432" i="10"/>
  <c r="J433" i="10"/>
  <c r="J434" i="10"/>
  <c r="J435" i="10"/>
  <c r="J436" i="10"/>
  <c r="J437" i="10"/>
  <c r="J438" i="10"/>
  <c r="J439" i="10"/>
  <c r="J440" i="10"/>
  <c r="J441" i="10"/>
  <c r="J442" i="10"/>
  <c r="J443" i="10"/>
  <c r="J444" i="10"/>
  <c r="J445" i="10"/>
  <c r="J446" i="10"/>
  <c r="J447" i="10"/>
  <c r="J448" i="10"/>
  <c r="J449" i="10"/>
  <c r="J450" i="10"/>
  <c r="J451" i="10"/>
  <c r="J452" i="10"/>
  <c r="J453" i="10"/>
  <c r="J454" i="10"/>
  <c r="J455" i="10"/>
  <c r="J456" i="10"/>
  <c r="J457" i="10"/>
  <c r="J458" i="10"/>
  <c r="J459" i="10"/>
  <c r="J460" i="10"/>
  <c r="J461" i="10"/>
  <c r="J462" i="10"/>
  <c r="J463" i="10"/>
  <c r="J464" i="10"/>
  <c r="J465" i="10"/>
  <c r="J466" i="10"/>
  <c r="J467" i="10"/>
  <c r="J468" i="10"/>
  <c r="J469" i="10"/>
  <c r="J470" i="10"/>
  <c r="J471" i="10"/>
  <c r="J472" i="10"/>
  <c r="J473" i="10"/>
  <c r="J474" i="10"/>
  <c r="J475" i="10"/>
  <c r="J476" i="10"/>
  <c r="J477" i="10"/>
  <c r="J478" i="10"/>
  <c r="J479" i="10"/>
  <c r="J480" i="10"/>
  <c r="J481" i="10"/>
  <c r="J482" i="10"/>
  <c r="J483" i="10"/>
  <c r="J484" i="10"/>
  <c r="J485" i="10"/>
  <c r="J486" i="10"/>
  <c r="J487" i="10"/>
  <c r="J488" i="10"/>
  <c r="J489" i="10"/>
  <c r="J490" i="10"/>
  <c r="J491" i="10"/>
  <c r="J492" i="10"/>
  <c r="J493" i="10"/>
  <c r="J494" i="10"/>
  <c r="J495" i="10"/>
  <c r="J496" i="10"/>
  <c r="J497" i="10"/>
  <c r="J498" i="10"/>
  <c r="J499" i="10"/>
  <c r="J500" i="10"/>
  <c r="J501" i="10"/>
  <c r="J502" i="10"/>
  <c r="J503" i="10"/>
  <c r="J504" i="10"/>
  <c r="J505" i="10"/>
  <c r="J506" i="10"/>
  <c r="J507" i="10"/>
  <c r="J508" i="10"/>
  <c r="J509" i="10"/>
  <c r="J510" i="10"/>
  <c r="J511" i="10"/>
  <c r="J512" i="10"/>
  <c r="J513" i="10"/>
  <c r="J514" i="10"/>
  <c r="J515" i="10"/>
  <c r="J516" i="10"/>
  <c r="J517" i="10"/>
  <c r="J518" i="10"/>
  <c r="J519" i="10"/>
  <c r="J520" i="10"/>
  <c r="J521" i="10"/>
  <c r="J522" i="10"/>
  <c r="J523" i="10"/>
  <c r="J524" i="10"/>
  <c r="J525" i="10"/>
  <c r="J526" i="10"/>
  <c r="J527" i="10"/>
  <c r="J528" i="10"/>
  <c r="J529" i="10"/>
  <c r="J530" i="10"/>
  <c r="J531" i="10"/>
  <c r="J532" i="10"/>
  <c r="J533" i="10"/>
  <c r="J534" i="10"/>
  <c r="J535" i="10"/>
  <c r="J536" i="10"/>
  <c r="J537" i="10"/>
  <c r="J538" i="10"/>
  <c r="J539" i="10"/>
  <c r="J540" i="10"/>
  <c r="J541" i="10"/>
  <c r="J542" i="10"/>
  <c r="J543" i="10"/>
  <c r="J544" i="10"/>
  <c r="J545" i="10"/>
  <c r="J546" i="10"/>
  <c r="J547" i="10"/>
  <c r="J548" i="10"/>
  <c r="J549" i="10"/>
  <c r="J550" i="10"/>
  <c r="J551" i="10"/>
  <c r="J552" i="10"/>
  <c r="J553" i="10"/>
  <c r="J554" i="10"/>
  <c r="J555" i="10"/>
  <c r="J556" i="10"/>
  <c r="J557" i="10"/>
  <c r="J558" i="10"/>
  <c r="J559" i="10"/>
  <c r="J560" i="10"/>
  <c r="J561" i="10"/>
  <c r="J562" i="10"/>
  <c r="J563" i="10"/>
  <c r="J564" i="10"/>
  <c r="J565" i="10"/>
  <c r="J566" i="10"/>
  <c r="J567" i="10"/>
  <c r="J568" i="10"/>
  <c r="J569" i="10"/>
  <c r="J570" i="10"/>
  <c r="J571" i="10"/>
  <c r="J572" i="10"/>
  <c r="J573" i="10"/>
  <c r="J574" i="10"/>
  <c r="J575" i="10"/>
  <c r="J576" i="10"/>
  <c r="J577" i="10"/>
  <c r="J578" i="10"/>
  <c r="J579" i="10"/>
  <c r="J580" i="10"/>
  <c r="J581" i="10"/>
  <c r="J582" i="10"/>
  <c r="J583" i="10"/>
  <c r="J584" i="10"/>
  <c r="J585" i="10"/>
  <c r="J586" i="10"/>
  <c r="J587" i="10"/>
  <c r="J588" i="10"/>
  <c r="J589" i="10"/>
  <c r="J590" i="10"/>
  <c r="J591" i="10"/>
  <c r="J592" i="10"/>
  <c r="J593" i="10"/>
  <c r="J594" i="10"/>
  <c r="J595" i="10"/>
  <c r="J596" i="10"/>
  <c r="J597" i="10"/>
  <c r="J598" i="10"/>
  <c r="J599" i="10"/>
  <c r="J600" i="10"/>
  <c r="J601" i="10"/>
  <c r="J602" i="10"/>
  <c r="J603" i="10"/>
  <c r="J604" i="10"/>
  <c r="J605" i="10"/>
  <c r="J606" i="10"/>
  <c r="J607" i="10"/>
  <c r="J608" i="10"/>
  <c r="J609" i="10"/>
  <c r="J610" i="10"/>
  <c r="J611" i="10"/>
  <c r="J612" i="10"/>
  <c r="J613" i="10"/>
  <c r="J614" i="10"/>
  <c r="J615" i="10"/>
  <c r="J616" i="10"/>
  <c r="J617" i="10"/>
  <c r="J618" i="10"/>
  <c r="J619" i="10"/>
  <c r="J620" i="10"/>
  <c r="J621" i="10"/>
  <c r="J622" i="10"/>
  <c r="J623" i="10"/>
  <c r="J624" i="10"/>
  <c r="J625" i="10"/>
  <c r="J626" i="10"/>
  <c r="J627" i="10"/>
  <c r="J628" i="10"/>
  <c r="J629" i="10"/>
  <c r="J630" i="10"/>
  <c r="J631" i="10"/>
  <c r="J632" i="10"/>
  <c r="J633" i="10"/>
  <c r="J634" i="10"/>
  <c r="J635" i="10"/>
  <c r="J636" i="10"/>
  <c r="J637" i="10"/>
  <c r="J638" i="10"/>
  <c r="J639" i="10"/>
  <c r="J640" i="10"/>
  <c r="J641" i="10"/>
  <c r="J642" i="10"/>
  <c r="J643" i="10"/>
  <c r="J644" i="10"/>
  <c r="J645" i="10"/>
  <c r="J646" i="10"/>
  <c r="J647" i="10"/>
  <c r="J648" i="10"/>
  <c r="J649" i="10"/>
  <c r="J650" i="10"/>
  <c r="J651" i="10"/>
  <c r="J652" i="10"/>
  <c r="J653" i="10"/>
  <c r="J654" i="10"/>
  <c r="J655" i="10"/>
  <c r="J656" i="10"/>
  <c r="J657" i="10"/>
  <c r="J658" i="10"/>
  <c r="J659" i="10"/>
  <c r="J660" i="10"/>
  <c r="J661" i="10"/>
  <c r="J662" i="10"/>
  <c r="J663" i="10"/>
  <c r="J664" i="10"/>
  <c r="J665" i="10"/>
  <c r="J666" i="10"/>
  <c r="J667" i="10"/>
  <c r="J668" i="10"/>
  <c r="J669" i="10"/>
  <c r="J670" i="10"/>
  <c r="J671" i="10"/>
  <c r="J672" i="10"/>
  <c r="J673" i="10"/>
  <c r="J674" i="10"/>
  <c r="J675" i="10"/>
  <c r="J676" i="10"/>
  <c r="J677" i="10"/>
  <c r="J678" i="10"/>
  <c r="J679" i="10"/>
  <c r="J680" i="10"/>
  <c r="J681" i="10"/>
  <c r="J682" i="10"/>
  <c r="J683" i="10"/>
  <c r="J684" i="10"/>
  <c r="J685" i="10"/>
  <c r="J686" i="10"/>
  <c r="J687" i="10"/>
  <c r="J688" i="10"/>
  <c r="J689" i="10"/>
  <c r="J690" i="10"/>
  <c r="J691" i="10"/>
  <c r="J692" i="10"/>
  <c r="J693" i="10"/>
  <c r="J694" i="10"/>
  <c r="J695" i="10"/>
  <c r="J696" i="10"/>
  <c r="J697" i="10"/>
  <c r="J698" i="10"/>
  <c r="J699" i="10"/>
  <c r="J700" i="10"/>
  <c r="J701" i="10"/>
  <c r="J702" i="10"/>
  <c r="J703" i="10"/>
  <c r="J704" i="10"/>
  <c r="J705" i="10"/>
  <c r="J706" i="10"/>
  <c r="J707" i="10"/>
  <c r="J708" i="10"/>
  <c r="J709" i="10"/>
  <c r="J710" i="10"/>
  <c r="J711" i="10"/>
  <c r="J712" i="10"/>
  <c r="J713" i="10"/>
  <c r="J714" i="10"/>
  <c r="J715" i="10"/>
  <c r="J716" i="10"/>
  <c r="J717" i="10"/>
  <c r="J718" i="10"/>
  <c r="J719" i="10"/>
  <c r="J720" i="10"/>
  <c r="J721" i="10"/>
  <c r="J722" i="10"/>
  <c r="J723" i="10"/>
  <c r="J724" i="10"/>
  <c r="J725" i="10"/>
  <c r="J726" i="10"/>
  <c r="J727" i="10"/>
  <c r="J728" i="10"/>
  <c r="J729" i="10"/>
  <c r="J730" i="10"/>
  <c r="J731" i="10"/>
  <c r="J732" i="10"/>
  <c r="J733" i="10"/>
  <c r="J734" i="10"/>
  <c r="J735" i="10"/>
  <c r="J736" i="10"/>
  <c r="J737" i="10"/>
  <c r="J738" i="10"/>
  <c r="J739" i="10"/>
  <c r="J740" i="10"/>
  <c r="J7" i="10"/>
  <c r="I42" i="10"/>
  <c r="I43" i="10" s="1"/>
  <c r="I44" i="10" s="1"/>
  <c r="I45" i="10" s="1"/>
  <c r="I46" i="10" s="1"/>
  <c r="I47" i="10" s="1"/>
  <c r="I48" i="10" s="1"/>
  <c r="I49" i="10" s="1"/>
  <c r="I50" i="10" s="1"/>
  <c r="I51" i="10" s="1"/>
  <c r="I52" i="10" s="1"/>
  <c r="I53" i="10" s="1"/>
  <c r="I54" i="10" s="1"/>
  <c r="I55" i="10" s="1"/>
  <c r="I56" i="10" s="1"/>
  <c r="I57" i="10" s="1"/>
  <c r="I58" i="10" s="1"/>
  <c r="I59" i="10" s="1"/>
  <c r="I60" i="10" s="1"/>
  <c r="I61" i="10" s="1"/>
  <c r="I62" i="10" s="1"/>
  <c r="I63" i="10" s="1"/>
  <c r="I64" i="10" s="1"/>
  <c r="I65" i="10" s="1"/>
  <c r="I66" i="10" s="1"/>
  <c r="I67" i="10" s="1"/>
  <c r="I68" i="10" s="1"/>
  <c r="I69" i="10" s="1"/>
  <c r="I70" i="10" s="1"/>
  <c r="I71" i="10" s="1"/>
  <c r="I72" i="10" s="1"/>
  <c r="I73" i="10" s="1"/>
  <c r="I74" i="10" s="1"/>
  <c r="I75" i="10" s="1"/>
  <c r="I76" i="10" s="1"/>
  <c r="I77" i="10" s="1"/>
  <c r="I78" i="10" s="1"/>
  <c r="I79" i="10" s="1"/>
  <c r="I80" i="10" s="1"/>
  <c r="I81" i="10" s="1"/>
  <c r="I82" i="10" s="1"/>
  <c r="I83" i="10" s="1"/>
  <c r="I84" i="10" s="1"/>
  <c r="I85" i="10" s="1"/>
  <c r="I86" i="10" s="1"/>
  <c r="I87" i="10" s="1"/>
  <c r="I88" i="10" s="1"/>
  <c r="I89" i="10" s="1"/>
  <c r="I90" i="10" s="1"/>
  <c r="I91" i="10" s="1"/>
  <c r="I92" i="10" s="1"/>
  <c r="I93" i="10" s="1"/>
  <c r="I94" i="10" s="1"/>
  <c r="I95" i="10" s="1"/>
  <c r="I96" i="10" s="1"/>
  <c r="I97" i="10" s="1"/>
  <c r="I98" i="10" s="1"/>
  <c r="I99" i="10" s="1"/>
  <c r="I100" i="10" s="1"/>
  <c r="I101" i="10" s="1"/>
  <c r="I102" i="10" s="1"/>
  <c r="I103" i="10" s="1"/>
  <c r="I104" i="10" s="1"/>
  <c r="I105" i="10" s="1"/>
  <c r="I106" i="10" s="1"/>
  <c r="I107" i="10" s="1"/>
  <c r="I108" i="10" s="1"/>
  <c r="I109" i="10" s="1"/>
  <c r="I110" i="10" s="1"/>
  <c r="I111" i="10" s="1"/>
  <c r="I112" i="10" s="1"/>
  <c r="I113" i="10" s="1"/>
  <c r="I114" i="10" s="1"/>
  <c r="I115" i="10" s="1"/>
  <c r="I116" i="10" s="1"/>
  <c r="I117" i="10" s="1"/>
  <c r="I118" i="10" s="1"/>
  <c r="I119" i="10" s="1"/>
  <c r="I120" i="10" s="1"/>
  <c r="I121" i="10" s="1"/>
  <c r="I122" i="10" s="1"/>
  <c r="I123" i="10" s="1"/>
  <c r="I124" i="10" s="1"/>
  <c r="I125" i="10" s="1"/>
  <c r="I126" i="10" s="1"/>
  <c r="I127" i="10" s="1"/>
  <c r="I128" i="10" s="1"/>
  <c r="I129" i="10" s="1"/>
  <c r="I130" i="10" s="1"/>
  <c r="I131" i="10" s="1"/>
  <c r="I132" i="10" s="1"/>
  <c r="I133" i="10" s="1"/>
  <c r="I134" i="10" s="1"/>
  <c r="I135" i="10" s="1"/>
  <c r="I136" i="10" s="1"/>
  <c r="I137" i="10" s="1"/>
  <c r="I138" i="10" s="1"/>
  <c r="I139" i="10" s="1"/>
  <c r="I140" i="10" s="1"/>
  <c r="I141" i="10" s="1"/>
  <c r="I142" i="10" s="1"/>
  <c r="I143" i="10" s="1"/>
  <c r="I144" i="10" s="1"/>
  <c r="I145" i="10" s="1"/>
  <c r="I146" i="10" s="1"/>
  <c r="I147" i="10" s="1"/>
  <c r="I148" i="10" s="1"/>
  <c r="I149" i="10" s="1"/>
  <c r="I150" i="10" s="1"/>
  <c r="I151" i="10" s="1"/>
  <c r="I152" i="10" s="1"/>
  <c r="I153" i="10" s="1"/>
  <c r="I154" i="10" s="1"/>
  <c r="I155" i="10" s="1"/>
  <c r="I156" i="10" s="1"/>
  <c r="I157" i="10" s="1"/>
  <c r="I158" i="10" s="1"/>
  <c r="I159" i="10" s="1"/>
  <c r="I160" i="10" s="1"/>
  <c r="I161" i="10" s="1"/>
  <c r="I162" i="10" s="1"/>
  <c r="I163" i="10" s="1"/>
  <c r="I164" i="10" s="1"/>
  <c r="I165" i="10" s="1"/>
  <c r="I166" i="10" s="1"/>
  <c r="I167" i="10" s="1"/>
  <c r="I168" i="10" s="1"/>
  <c r="I169" i="10" s="1"/>
  <c r="I170" i="10" s="1"/>
  <c r="I171" i="10" s="1"/>
  <c r="I172" i="10" s="1"/>
  <c r="I173" i="10" s="1"/>
  <c r="I174" i="10" s="1"/>
  <c r="I175" i="10" s="1"/>
  <c r="I176" i="10" s="1"/>
  <c r="I177" i="10" s="1"/>
  <c r="I178" i="10" s="1"/>
  <c r="I179" i="10" s="1"/>
  <c r="I180" i="10" s="1"/>
  <c r="I181" i="10" s="1"/>
  <c r="I182" i="10" s="1"/>
  <c r="I183" i="10" s="1"/>
  <c r="I184" i="10" s="1"/>
  <c r="I185" i="10" s="1"/>
  <c r="I186" i="10" s="1"/>
  <c r="I187" i="10" s="1"/>
  <c r="I188" i="10" s="1"/>
  <c r="I189" i="10" s="1"/>
  <c r="I190" i="10" s="1"/>
  <c r="I191" i="10" s="1"/>
  <c r="I192" i="10" s="1"/>
  <c r="I193" i="10" s="1"/>
  <c r="I194" i="10" s="1"/>
  <c r="I195" i="10" s="1"/>
  <c r="I196" i="10" s="1"/>
  <c r="I197" i="10" s="1"/>
  <c r="I198" i="10" s="1"/>
  <c r="I199" i="10" s="1"/>
  <c r="I200" i="10" s="1"/>
  <c r="I201" i="10" s="1"/>
  <c r="I202" i="10" s="1"/>
  <c r="I203" i="10" s="1"/>
  <c r="I204" i="10" s="1"/>
  <c r="I205" i="10" s="1"/>
  <c r="I206" i="10" s="1"/>
  <c r="I207" i="10" s="1"/>
  <c r="I208" i="10" s="1"/>
  <c r="I209" i="10" s="1"/>
  <c r="I210" i="10" s="1"/>
  <c r="I211" i="10" s="1"/>
  <c r="I212" i="10" s="1"/>
  <c r="I213" i="10" s="1"/>
  <c r="I214" i="10" s="1"/>
  <c r="I215" i="10" s="1"/>
  <c r="I216" i="10" s="1"/>
  <c r="I217" i="10" s="1"/>
  <c r="I218" i="10" s="1"/>
  <c r="I219" i="10" s="1"/>
  <c r="I220" i="10" s="1"/>
  <c r="I221" i="10" s="1"/>
  <c r="I222" i="10" s="1"/>
  <c r="I223" i="10" s="1"/>
  <c r="I224" i="10" s="1"/>
  <c r="I225" i="10" s="1"/>
  <c r="I226" i="10" s="1"/>
  <c r="I227" i="10" s="1"/>
  <c r="I228" i="10" s="1"/>
  <c r="I229" i="10" s="1"/>
  <c r="I230" i="10" s="1"/>
  <c r="I231" i="10" s="1"/>
  <c r="I232" i="10" s="1"/>
  <c r="I233" i="10" s="1"/>
  <c r="I234" i="10" s="1"/>
  <c r="I235" i="10" s="1"/>
  <c r="I236" i="10" s="1"/>
  <c r="I237" i="10" s="1"/>
  <c r="I238" i="10" s="1"/>
  <c r="I239" i="10" s="1"/>
  <c r="I240" i="10" s="1"/>
  <c r="I241" i="10" s="1"/>
  <c r="I242" i="10" s="1"/>
  <c r="I243" i="10" s="1"/>
  <c r="I244" i="10" s="1"/>
  <c r="I245" i="10" s="1"/>
  <c r="I246" i="10" s="1"/>
  <c r="I247" i="10" s="1"/>
  <c r="I248" i="10" s="1"/>
  <c r="I249" i="10" s="1"/>
  <c r="I250" i="10" s="1"/>
  <c r="I251" i="10" s="1"/>
  <c r="I252" i="10" s="1"/>
  <c r="I253" i="10" s="1"/>
  <c r="I254" i="10" s="1"/>
  <c r="I255" i="10" s="1"/>
  <c r="I256" i="10" s="1"/>
  <c r="I257" i="10" s="1"/>
  <c r="I258" i="10" s="1"/>
  <c r="I259" i="10" s="1"/>
  <c r="I260" i="10" s="1"/>
  <c r="I261" i="10" s="1"/>
  <c r="I262" i="10" s="1"/>
  <c r="I263" i="10" s="1"/>
  <c r="I264" i="10" s="1"/>
  <c r="I265" i="10" s="1"/>
  <c r="I266" i="10" s="1"/>
  <c r="I267" i="10" s="1"/>
  <c r="I268" i="10" s="1"/>
  <c r="I269" i="10" s="1"/>
  <c r="I270" i="10" s="1"/>
  <c r="I271" i="10" s="1"/>
  <c r="I272" i="10" s="1"/>
  <c r="I273" i="10" s="1"/>
  <c r="I274" i="10" s="1"/>
  <c r="I275" i="10" s="1"/>
  <c r="I276" i="10" s="1"/>
  <c r="I277" i="10" s="1"/>
  <c r="I278" i="10" s="1"/>
  <c r="I279" i="10" s="1"/>
  <c r="I280" i="10" s="1"/>
  <c r="I281" i="10" s="1"/>
  <c r="I282" i="10" s="1"/>
  <c r="I283" i="10" s="1"/>
  <c r="I284" i="10" s="1"/>
  <c r="I285" i="10" s="1"/>
  <c r="I286" i="10" s="1"/>
  <c r="I287" i="10" s="1"/>
  <c r="I288" i="10" s="1"/>
  <c r="I289" i="10" s="1"/>
  <c r="I290" i="10" s="1"/>
  <c r="I291" i="10" s="1"/>
  <c r="I292" i="10" s="1"/>
  <c r="I293" i="10" s="1"/>
  <c r="I294" i="10" s="1"/>
  <c r="I295" i="10" s="1"/>
  <c r="I296" i="10" s="1"/>
  <c r="I297" i="10" s="1"/>
  <c r="I298" i="10" s="1"/>
  <c r="I299" i="10" s="1"/>
  <c r="I300" i="10" s="1"/>
  <c r="I301" i="10" s="1"/>
  <c r="I302" i="10" s="1"/>
  <c r="I303" i="10" s="1"/>
  <c r="I304" i="10" s="1"/>
  <c r="I305" i="10" s="1"/>
  <c r="I306" i="10" s="1"/>
  <c r="I307" i="10" s="1"/>
  <c r="I308" i="10" s="1"/>
  <c r="I309" i="10" s="1"/>
  <c r="I310" i="10" s="1"/>
  <c r="I311" i="10" s="1"/>
  <c r="I312" i="10" s="1"/>
  <c r="I313" i="10" s="1"/>
  <c r="I314" i="10" s="1"/>
  <c r="I315" i="10" s="1"/>
  <c r="I316" i="10" s="1"/>
  <c r="I317" i="10" s="1"/>
  <c r="I318" i="10" s="1"/>
  <c r="I319" i="10" s="1"/>
  <c r="I320" i="10" s="1"/>
  <c r="I321" i="10" s="1"/>
  <c r="I322" i="10" s="1"/>
  <c r="I323" i="10" s="1"/>
  <c r="I324" i="10" s="1"/>
  <c r="I325" i="10" s="1"/>
  <c r="I326" i="10" s="1"/>
  <c r="I327" i="10" s="1"/>
  <c r="I328" i="10" s="1"/>
  <c r="I329" i="10" s="1"/>
  <c r="I330" i="10" s="1"/>
  <c r="I331" i="10" s="1"/>
  <c r="I332" i="10" s="1"/>
  <c r="I333" i="10" s="1"/>
  <c r="I334" i="10" s="1"/>
  <c r="I335" i="10" s="1"/>
  <c r="I336" i="10" s="1"/>
  <c r="I337" i="10" s="1"/>
  <c r="I338" i="10" s="1"/>
  <c r="I339" i="10" s="1"/>
  <c r="I340" i="10" s="1"/>
  <c r="I341" i="10" s="1"/>
  <c r="I342" i="10" s="1"/>
  <c r="I343" i="10" s="1"/>
  <c r="I344" i="10" s="1"/>
  <c r="I345" i="10" s="1"/>
  <c r="I346" i="10" s="1"/>
  <c r="I347" i="10" s="1"/>
  <c r="I348" i="10" s="1"/>
  <c r="I349" i="10" s="1"/>
  <c r="I350" i="10" s="1"/>
  <c r="I351" i="10" s="1"/>
  <c r="I352" i="10" s="1"/>
  <c r="I353" i="10" s="1"/>
  <c r="I354" i="10" s="1"/>
  <c r="I355" i="10" s="1"/>
  <c r="I356" i="10" s="1"/>
  <c r="I357" i="10" s="1"/>
  <c r="I358" i="10" s="1"/>
  <c r="I359" i="10" s="1"/>
  <c r="I360" i="10" s="1"/>
  <c r="I361" i="10" s="1"/>
  <c r="I362" i="10" s="1"/>
  <c r="I363" i="10" s="1"/>
  <c r="I364" i="10" s="1"/>
  <c r="I365" i="10" s="1"/>
  <c r="I366" i="10" s="1"/>
  <c r="I367" i="10" s="1"/>
  <c r="I368" i="10" s="1"/>
  <c r="I369" i="10" s="1"/>
  <c r="I370" i="10" s="1"/>
  <c r="I371" i="10" s="1"/>
  <c r="I372" i="10" s="1"/>
  <c r="I373" i="10" s="1"/>
  <c r="I374" i="10" s="1"/>
  <c r="I375" i="10" s="1"/>
  <c r="I376" i="10" s="1"/>
  <c r="I377" i="10" s="1"/>
  <c r="I378" i="10" s="1"/>
  <c r="I379" i="10" s="1"/>
  <c r="I380" i="10" s="1"/>
  <c r="I381" i="10" s="1"/>
  <c r="I382" i="10" s="1"/>
  <c r="I383" i="10" s="1"/>
  <c r="I384" i="10" s="1"/>
  <c r="I385" i="10" s="1"/>
  <c r="I386" i="10" s="1"/>
  <c r="I387" i="10" s="1"/>
  <c r="I388" i="10" s="1"/>
  <c r="I389" i="10" s="1"/>
  <c r="I390" i="10" s="1"/>
  <c r="I391" i="10" s="1"/>
  <c r="I392" i="10" s="1"/>
  <c r="I393" i="10" s="1"/>
  <c r="I394" i="10" s="1"/>
  <c r="I395" i="10" s="1"/>
  <c r="I396" i="10" s="1"/>
  <c r="I397" i="10" s="1"/>
  <c r="I398" i="10" s="1"/>
  <c r="I399" i="10" s="1"/>
  <c r="I400" i="10" s="1"/>
  <c r="I401" i="10" s="1"/>
  <c r="I402" i="10" s="1"/>
  <c r="I403" i="10" s="1"/>
  <c r="I404" i="10" s="1"/>
  <c r="I405" i="10" s="1"/>
  <c r="I406" i="10" s="1"/>
  <c r="I407" i="10" s="1"/>
  <c r="I408" i="10" s="1"/>
  <c r="I409" i="10" s="1"/>
  <c r="I410" i="10" s="1"/>
  <c r="I411" i="10" s="1"/>
  <c r="I412" i="10" s="1"/>
  <c r="I413" i="10" s="1"/>
  <c r="I414" i="10" s="1"/>
  <c r="I415" i="10" s="1"/>
  <c r="I416" i="10" s="1"/>
  <c r="I417" i="10" s="1"/>
  <c r="I418" i="10" s="1"/>
  <c r="I419" i="10" s="1"/>
  <c r="I420" i="10" s="1"/>
  <c r="I421" i="10" s="1"/>
  <c r="I422" i="10" s="1"/>
  <c r="I423" i="10" s="1"/>
  <c r="I424" i="10" s="1"/>
  <c r="I425" i="10" s="1"/>
  <c r="I426" i="10" s="1"/>
  <c r="I427" i="10" s="1"/>
  <c r="I428" i="10" s="1"/>
  <c r="I429" i="10" s="1"/>
  <c r="I430" i="10" s="1"/>
  <c r="I431" i="10" s="1"/>
  <c r="I432" i="10" s="1"/>
  <c r="I433" i="10" s="1"/>
  <c r="I434" i="10" s="1"/>
  <c r="I435" i="10" s="1"/>
  <c r="I436" i="10" s="1"/>
  <c r="I437" i="10" s="1"/>
  <c r="I438" i="10" s="1"/>
  <c r="I439" i="10" s="1"/>
  <c r="I440" i="10" s="1"/>
  <c r="I441" i="10" s="1"/>
  <c r="I442" i="10" s="1"/>
  <c r="I443" i="10" s="1"/>
  <c r="I444" i="10" s="1"/>
  <c r="I445" i="10" s="1"/>
  <c r="I446" i="10" s="1"/>
  <c r="I447" i="10" s="1"/>
  <c r="I448" i="10" s="1"/>
  <c r="I449" i="10" s="1"/>
  <c r="I450" i="10" s="1"/>
  <c r="I451" i="10" s="1"/>
  <c r="I452" i="10" s="1"/>
  <c r="I453" i="10" s="1"/>
  <c r="I454" i="10" s="1"/>
  <c r="I455" i="10" s="1"/>
  <c r="I456" i="10" s="1"/>
  <c r="I457" i="10" s="1"/>
  <c r="I458" i="10" s="1"/>
  <c r="I459" i="10" s="1"/>
  <c r="I460" i="10" s="1"/>
  <c r="I461" i="10" s="1"/>
  <c r="I462" i="10" s="1"/>
  <c r="I463" i="10" s="1"/>
  <c r="I464" i="10" s="1"/>
  <c r="I465" i="10" s="1"/>
  <c r="I466" i="10" s="1"/>
  <c r="I467" i="10" s="1"/>
  <c r="I468" i="10" s="1"/>
  <c r="I469" i="10" s="1"/>
  <c r="I470" i="10" s="1"/>
  <c r="I471" i="10" s="1"/>
  <c r="I472" i="10" s="1"/>
  <c r="I473" i="10" s="1"/>
  <c r="I474" i="10" s="1"/>
  <c r="I475" i="10" s="1"/>
  <c r="I476" i="10" s="1"/>
  <c r="I477" i="10" s="1"/>
  <c r="I478" i="10" s="1"/>
  <c r="I479" i="10" s="1"/>
  <c r="I480" i="10" s="1"/>
  <c r="I481" i="10" s="1"/>
  <c r="I482" i="10" s="1"/>
  <c r="I483" i="10" s="1"/>
  <c r="I484" i="10" s="1"/>
  <c r="I485" i="10" s="1"/>
  <c r="I486" i="10" s="1"/>
  <c r="I487" i="10" s="1"/>
  <c r="I488" i="10" s="1"/>
  <c r="I489" i="10" s="1"/>
  <c r="I490" i="10" s="1"/>
  <c r="I491" i="10" s="1"/>
  <c r="I492" i="10" s="1"/>
  <c r="I493" i="10" s="1"/>
  <c r="I494" i="10" s="1"/>
  <c r="I495" i="10" s="1"/>
  <c r="I496" i="10" s="1"/>
  <c r="I497" i="10" s="1"/>
  <c r="I498" i="10" s="1"/>
  <c r="I499" i="10" s="1"/>
  <c r="I500" i="10" s="1"/>
  <c r="I501" i="10" s="1"/>
  <c r="I502" i="10" s="1"/>
  <c r="I503" i="10" s="1"/>
  <c r="I504" i="10" s="1"/>
  <c r="I505" i="10" s="1"/>
  <c r="I506" i="10" s="1"/>
  <c r="I507" i="10" s="1"/>
  <c r="I508" i="10" s="1"/>
  <c r="I509" i="10" s="1"/>
  <c r="I510" i="10" s="1"/>
  <c r="I511" i="10" s="1"/>
  <c r="I512" i="10" s="1"/>
  <c r="I513" i="10" s="1"/>
  <c r="I514" i="10" s="1"/>
  <c r="I515" i="10" s="1"/>
  <c r="I516" i="10" s="1"/>
  <c r="I517" i="10" s="1"/>
  <c r="I518" i="10" s="1"/>
  <c r="I519" i="10" s="1"/>
  <c r="I520" i="10" s="1"/>
  <c r="I521" i="10" s="1"/>
  <c r="I522" i="10" s="1"/>
  <c r="I523" i="10" s="1"/>
  <c r="I524" i="10" s="1"/>
  <c r="I525" i="10" s="1"/>
  <c r="I526" i="10" s="1"/>
  <c r="I527" i="10" s="1"/>
  <c r="I528" i="10" s="1"/>
  <c r="I529" i="10" s="1"/>
  <c r="I530" i="10" s="1"/>
  <c r="I531" i="10" s="1"/>
  <c r="I532" i="10" s="1"/>
  <c r="I533" i="10" s="1"/>
  <c r="I534" i="10" s="1"/>
  <c r="I535" i="10" s="1"/>
  <c r="I536" i="10" s="1"/>
  <c r="I537" i="10" s="1"/>
  <c r="I538" i="10" s="1"/>
  <c r="I539" i="10" s="1"/>
  <c r="I540" i="10" s="1"/>
  <c r="I541" i="10" s="1"/>
  <c r="I542" i="10" s="1"/>
  <c r="I543" i="10" s="1"/>
  <c r="I544" i="10" s="1"/>
  <c r="I545" i="10" s="1"/>
  <c r="I546" i="10" s="1"/>
  <c r="I547" i="10" s="1"/>
  <c r="I548" i="10" s="1"/>
  <c r="I549" i="10" s="1"/>
  <c r="I550" i="10" s="1"/>
  <c r="I551" i="10" s="1"/>
  <c r="I552" i="10" s="1"/>
  <c r="I553" i="10" s="1"/>
  <c r="I554" i="10" s="1"/>
  <c r="I555" i="10" s="1"/>
  <c r="I556" i="10" s="1"/>
  <c r="I557" i="10" s="1"/>
  <c r="I558" i="10" s="1"/>
  <c r="I559" i="10" s="1"/>
  <c r="I560" i="10" s="1"/>
  <c r="I561" i="10" s="1"/>
  <c r="I562" i="10" s="1"/>
  <c r="I563" i="10" s="1"/>
  <c r="I564" i="10" s="1"/>
  <c r="I565" i="10" s="1"/>
  <c r="I566" i="10" s="1"/>
  <c r="I567" i="10" s="1"/>
  <c r="I568" i="10" s="1"/>
  <c r="I569" i="10" s="1"/>
  <c r="I570" i="10" s="1"/>
  <c r="I571" i="10" s="1"/>
  <c r="I572" i="10" s="1"/>
  <c r="I573" i="10" s="1"/>
  <c r="I574" i="10" s="1"/>
  <c r="I575" i="10" s="1"/>
  <c r="I576" i="10" s="1"/>
  <c r="I577" i="10" s="1"/>
  <c r="I578" i="10" s="1"/>
  <c r="I579" i="10" s="1"/>
  <c r="I580" i="10" s="1"/>
  <c r="I581" i="10" s="1"/>
  <c r="I582" i="10" s="1"/>
  <c r="I583" i="10" s="1"/>
  <c r="I584" i="10" s="1"/>
  <c r="I585" i="10" s="1"/>
  <c r="I586" i="10" s="1"/>
  <c r="I587" i="10" s="1"/>
  <c r="I588" i="10" s="1"/>
  <c r="I589" i="10" s="1"/>
  <c r="I590" i="10" s="1"/>
  <c r="I591" i="10" s="1"/>
  <c r="I592" i="10" s="1"/>
  <c r="I593" i="10" s="1"/>
  <c r="I594" i="10" s="1"/>
  <c r="I595" i="10" s="1"/>
  <c r="I596" i="10" s="1"/>
  <c r="I597" i="10" s="1"/>
  <c r="I598" i="10" s="1"/>
  <c r="I599" i="10" s="1"/>
  <c r="I600" i="10" s="1"/>
  <c r="I601" i="10" s="1"/>
  <c r="I602" i="10" s="1"/>
  <c r="I603" i="10" s="1"/>
  <c r="I604" i="10" s="1"/>
  <c r="I605" i="10" s="1"/>
  <c r="I606" i="10" s="1"/>
  <c r="I607" i="10" s="1"/>
  <c r="I608" i="10" s="1"/>
  <c r="I609" i="10" s="1"/>
  <c r="I610" i="10" s="1"/>
  <c r="I611" i="10" s="1"/>
  <c r="I612" i="10" s="1"/>
  <c r="I613" i="10" s="1"/>
  <c r="I614" i="10" s="1"/>
  <c r="I615" i="10" s="1"/>
  <c r="I616" i="10" s="1"/>
  <c r="I617" i="10" s="1"/>
  <c r="I618" i="10" s="1"/>
  <c r="I619" i="10" s="1"/>
  <c r="I620" i="10" s="1"/>
  <c r="I621" i="10" s="1"/>
  <c r="I622" i="10" s="1"/>
  <c r="I623" i="10" s="1"/>
  <c r="I624" i="10" s="1"/>
  <c r="I625" i="10" s="1"/>
  <c r="I626" i="10" s="1"/>
  <c r="I627" i="10" s="1"/>
  <c r="I628" i="10" s="1"/>
  <c r="I629" i="10" s="1"/>
  <c r="I630" i="10" s="1"/>
  <c r="I631" i="10" s="1"/>
  <c r="I632" i="10" s="1"/>
  <c r="I633" i="10" s="1"/>
  <c r="I634" i="10" s="1"/>
  <c r="I635" i="10" s="1"/>
  <c r="I636" i="10" s="1"/>
  <c r="I637" i="10" s="1"/>
  <c r="I638" i="10" s="1"/>
  <c r="I639" i="10" s="1"/>
  <c r="I640" i="10" s="1"/>
  <c r="I641" i="10" s="1"/>
  <c r="I642" i="10" s="1"/>
  <c r="I643" i="10" s="1"/>
  <c r="I644" i="10" s="1"/>
  <c r="I645" i="10" s="1"/>
  <c r="I646" i="10" s="1"/>
  <c r="I647" i="10" s="1"/>
  <c r="I648" i="10" s="1"/>
  <c r="I649" i="10" s="1"/>
  <c r="I650" i="10" s="1"/>
  <c r="I651" i="10" s="1"/>
  <c r="I652" i="10" s="1"/>
  <c r="I653" i="10" s="1"/>
  <c r="I654" i="10" s="1"/>
  <c r="I655" i="10" s="1"/>
  <c r="I656" i="10" s="1"/>
  <c r="I657" i="10" s="1"/>
  <c r="I658" i="10" s="1"/>
  <c r="I659" i="10" s="1"/>
  <c r="I660" i="10" s="1"/>
  <c r="I661" i="10" s="1"/>
  <c r="I662" i="10" s="1"/>
  <c r="I663" i="10" s="1"/>
  <c r="I664" i="10" s="1"/>
  <c r="I665" i="10" s="1"/>
  <c r="I666" i="10" s="1"/>
  <c r="I667" i="10" s="1"/>
  <c r="I668" i="10" s="1"/>
  <c r="I669" i="10" s="1"/>
  <c r="I670" i="10" s="1"/>
  <c r="I671" i="10" s="1"/>
  <c r="I672" i="10" s="1"/>
  <c r="I673" i="10" s="1"/>
  <c r="I674" i="10" s="1"/>
  <c r="I675" i="10" s="1"/>
  <c r="I676" i="10" s="1"/>
  <c r="I677" i="10" s="1"/>
  <c r="I678" i="10" s="1"/>
  <c r="I679" i="10" s="1"/>
  <c r="I680" i="10" s="1"/>
  <c r="I681" i="10" s="1"/>
  <c r="I682" i="10" s="1"/>
  <c r="I683" i="10" s="1"/>
  <c r="I684" i="10" s="1"/>
  <c r="I685" i="10" s="1"/>
  <c r="I686" i="10" s="1"/>
  <c r="I687" i="10" s="1"/>
  <c r="I688" i="10" s="1"/>
  <c r="I689" i="10" s="1"/>
  <c r="I690" i="10" s="1"/>
  <c r="I691" i="10" s="1"/>
  <c r="I692" i="10" s="1"/>
  <c r="I693" i="10" s="1"/>
  <c r="I694" i="10" s="1"/>
  <c r="I695" i="10" s="1"/>
  <c r="I696" i="10" s="1"/>
  <c r="I697" i="10" s="1"/>
  <c r="I698" i="10" s="1"/>
  <c r="I699" i="10" s="1"/>
  <c r="I700" i="10" s="1"/>
  <c r="I701" i="10" s="1"/>
  <c r="I702" i="10" s="1"/>
  <c r="I703" i="10" s="1"/>
  <c r="I704" i="10" s="1"/>
  <c r="I705" i="10" s="1"/>
  <c r="I706" i="10" s="1"/>
  <c r="I707" i="10" s="1"/>
  <c r="I708" i="10" s="1"/>
  <c r="I709" i="10" s="1"/>
  <c r="I710" i="10" s="1"/>
  <c r="I711" i="10" s="1"/>
  <c r="I712" i="10" s="1"/>
  <c r="I713" i="10" s="1"/>
  <c r="I714" i="10" s="1"/>
  <c r="I715" i="10" s="1"/>
  <c r="I716" i="10" s="1"/>
  <c r="I717" i="10" s="1"/>
  <c r="I718" i="10" s="1"/>
  <c r="I719" i="10" s="1"/>
  <c r="I720" i="10" s="1"/>
  <c r="I721" i="10" s="1"/>
  <c r="I722" i="10" s="1"/>
  <c r="I723" i="10" s="1"/>
  <c r="I724" i="10" s="1"/>
  <c r="I725" i="10" s="1"/>
  <c r="I726" i="10" s="1"/>
  <c r="I727" i="10" s="1"/>
  <c r="I728" i="10" s="1"/>
  <c r="I729" i="10" s="1"/>
  <c r="I730" i="10" s="1"/>
  <c r="I731" i="10" s="1"/>
  <c r="I732" i="10" s="1"/>
  <c r="I733" i="10" s="1"/>
  <c r="I734" i="10" s="1"/>
  <c r="I735" i="10" s="1"/>
  <c r="I736" i="10" s="1"/>
  <c r="I737" i="10" s="1"/>
  <c r="I738" i="10" s="1"/>
  <c r="I739" i="10" s="1"/>
  <c r="I740" i="10" s="1"/>
  <c r="I8" i="10"/>
  <c r="I9" i="10" s="1"/>
  <c r="I10" i="10" s="1"/>
  <c r="I11" i="10" s="1"/>
  <c r="I12" i="10" s="1"/>
  <c r="I13" i="10" s="1"/>
  <c r="I14" i="10" s="1"/>
  <c r="I15" i="10" s="1"/>
  <c r="I16" i="10" s="1"/>
  <c r="I17" i="10" s="1"/>
  <c r="I18" i="10" s="1"/>
  <c r="I19" i="10" s="1"/>
  <c r="I20" i="10" s="1"/>
  <c r="I21" i="10" s="1"/>
  <c r="I22" i="10" s="1"/>
  <c r="I23" i="10" s="1"/>
  <c r="I24" i="10" s="1"/>
  <c r="I25" i="10" s="1"/>
  <c r="I26" i="10" s="1"/>
  <c r="I27" i="10" s="1"/>
  <c r="I28" i="10" s="1"/>
  <c r="I29" i="10" s="1"/>
  <c r="I30" i="10" s="1"/>
  <c r="I31" i="10" s="1"/>
  <c r="I32" i="10" s="1"/>
  <c r="I33" i="10" s="1"/>
  <c r="I34" i="10" s="1"/>
  <c r="I35" i="10" s="1"/>
  <c r="I36" i="10" s="1"/>
  <c r="I37" i="10" s="1"/>
  <c r="I38" i="10" s="1"/>
  <c r="I39" i="10" s="1"/>
  <c r="I40" i="10" s="1"/>
  <c r="I41" i="10" s="1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8" i="10"/>
  <c r="G154" i="10"/>
  <c r="H154" i="10" s="1"/>
  <c r="G177" i="10"/>
  <c r="H177" i="10" s="1"/>
  <c r="G193" i="10"/>
  <c r="H193" i="10" s="1"/>
  <c r="G218" i="10"/>
  <c r="H218" i="10" s="1"/>
  <c r="G266" i="10"/>
  <c r="H266" i="10" s="1"/>
  <c r="G282" i="10"/>
  <c r="H282" i="10" s="1"/>
  <c r="G321" i="10"/>
  <c r="H321" i="10" s="1"/>
  <c r="G322" i="10"/>
  <c r="H322" i="10" s="1"/>
  <c r="G373" i="10"/>
  <c r="H373" i="10" s="1"/>
  <c r="G417" i="10"/>
  <c r="H417" i="10" s="1"/>
  <c r="G469" i="10"/>
  <c r="H469" i="10" s="1"/>
  <c r="G529" i="10"/>
  <c r="H529" i="10" s="1"/>
  <c r="G582" i="10"/>
  <c r="H582" i="10" s="1"/>
  <c r="G622" i="10"/>
  <c r="H622" i="10" s="1"/>
  <c r="G665" i="10"/>
  <c r="H665" i="10" s="1"/>
  <c r="G705" i="10"/>
  <c r="H705" i="10" s="1"/>
  <c r="F148" i="10"/>
  <c r="G148" i="10" s="1"/>
  <c r="H148" i="10" s="1"/>
  <c r="F149" i="10"/>
  <c r="G149" i="10" s="1"/>
  <c r="H149" i="10" s="1"/>
  <c r="F150" i="10"/>
  <c r="G150" i="10" s="1"/>
  <c r="H150" i="10" s="1"/>
  <c r="F151" i="10"/>
  <c r="G151" i="10" s="1"/>
  <c r="H151" i="10" s="1"/>
  <c r="F152" i="10"/>
  <c r="G152" i="10" s="1"/>
  <c r="H152" i="10" s="1"/>
  <c r="F153" i="10"/>
  <c r="G153" i="10" s="1"/>
  <c r="H153" i="10" s="1"/>
  <c r="F154" i="10"/>
  <c r="F155" i="10"/>
  <c r="G155" i="10" s="1"/>
  <c r="H155" i="10" s="1"/>
  <c r="F156" i="10"/>
  <c r="G156" i="10" s="1"/>
  <c r="H156" i="10" s="1"/>
  <c r="F157" i="10"/>
  <c r="G157" i="10" s="1"/>
  <c r="H157" i="10" s="1"/>
  <c r="F158" i="10"/>
  <c r="G158" i="10" s="1"/>
  <c r="H158" i="10" s="1"/>
  <c r="F159" i="10"/>
  <c r="G159" i="10" s="1"/>
  <c r="H159" i="10" s="1"/>
  <c r="F160" i="10"/>
  <c r="G160" i="10" s="1"/>
  <c r="H160" i="10" s="1"/>
  <c r="F161" i="10"/>
  <c r="G161" i="10" s="1"/>
  <c r="H161" i="10" s="1"/>
  <c r="F162" i="10"/>
  <c r="G162" i="10" s="1"/>
  <c r="H162" i="10" s="1"/>
  <c r="F163" i="10"/>
  <c r="G163" i="10" s="1"/>
  <c r="H163" i="10" s="1"/>
  <c r="F164" i="10"/>
  <c r="G164" i="10" s="1"/>
  <c r="H164" i="10" s="1"/>
  <c r="F165" i="10"/>
  <c r="G165" i="10" s="1"/>
  <c r="H165" i="10" s="1"/>
  <c r="F166" i="10"/>
  <c r="G166" i="10" s="1"/>
  <c r="H166" i="10" s="1"/>
  <c r="F167" i="10"/>
  <c r="G167" i="10" s="1"/>
  <c r="H167" i="10" s="1"/>
  <c r="F168" i="10"/>
  <c r="G168" i="10" s="1"/>
  <c r="H168" i="10" s="1"/>
  <c r="F169" i="10"/>
  <c r="G169" i="10" s="1"/>
  <c r="H169" i="10" s="1"/>
  <c r="F170" i="10"/>
  <c r="G170" i="10" s="1"/>
  <c r="H170" i="10" s="1"/>
  <c r="F171" i="10"/>
  <c r="G171" i="10" s="1"/>
  <c r="H171" i="10" s="1"/>
  <c r="F172" i="10"/>
  <c r="G172" i="10" s="1"/>
  <c r="H172" i="10" s="1"/>
  <c r="F173" i="10"/>
  <c r="G173" i="10" s="1"/>
  <c r="H173" i="10" s="1"/>
  <c r="F174" i="10"/>
  <c r="G174" i="10" s="1"/>
  <c r="H174" i="10" s="1"/>
  <c r="F175" i="10"/>
  <c r="G175" i="10" s="1"/>
  <c r="H175" i="10" s="1"/>
  <c r="F176" i="10"/>
  <c r="G176" i="10" s="1"/>
  <c r="H176" i="10" s="1"/>
  <c r="F177" i="10"/>
  <c r="F178" i="10"/>
  <c r="G178" i="10" s="1"/>
  <c r="H178" i="10" s="1"/>
  <c r="F179" i="10"/>
  <c r="G179" i="10" s="1"/>
  <c r="H179" i="10" s="1"/>
  <c r="F180" i="10"/>
  <c r="G180" i="10" s="1"/>
  <c r="H180" i="10" s="1"/>
  <c r="F181" i="10"/>
  <c r="G181" i="10" s="1"/>
  <c r="H181" i="10" s="1"/>
  <c r="F182" i="10"/>
  <c r="G182" i="10" s="1"/>
  <c r="H182" i="10" s="1"/>
  <c r="F183" i="10"/>
  <c r="G183" i="10" s="1"/>
  <c r="H183" i="10" s="1"/>
  <c r="F184" i="10"/>
  <c r="G184" i="10" s="1"/>
  <c r="H184" i="10" s="1"/>
  <c r="F185" i="10"/>
  <c r="G185" i="10" s="1"/>
  <c r="H185" i="10" s="1"/>
  <c r="F186" i="10"/>
  <c r="G186" i="10" s="1"/>
  <c r="H186" i="10" s="1"/>
  <c r="F187" i="10"/>
  <c r="G187" i="10" s="1"/>
  <c r="H187" i="10" s="1"/>
  <c r="F188" i="10"/>
  <c r="G188" i="10" s="1"/>
  <c r="H188" i="10" s="1"/>
  <c r="F189" i="10"/>
  <c r="G189" i="10" s="1"/>
  <c r="H189" i="10" s="1"/>
  <c r="F190" i="10"/>
  <c r="G190" i="10" s="1"/>
  <c r="H190" i="10" s="1"/>
  <c r="F191" i="10"/>
  <c r="G191" i="10" s="1"/>
  <c r="H191" i="10" s="1"/>
  <c r="F192" i="10"/>
  <c r="G192" i="10" s="1"/>
  <c r="H192" i="10" s="1"/>
  <c r="F193" i="10"/>
  <c r="F194" i="10"/>
  <c r="G194" i="10" s="1"/>
  <c r="H194" i="10" s="1"/>
  <c r="F195" i="10"/>
  <c r="G195" i="10" s="1"/>
  <c r="H195" i="10" s="1"/>
  <c r="F196" i="10"/>
  <c r="G196" i="10" s="1"/>
  <c r="H196" i="10" s="1"/>
  <c r="F197" i="10"/>
  <c r="G197" i="10" s="1"/>
  <c r="H197" i="10" s="1"/>
  <c r="F198" i="10"/>
  <c r="G198" i="10" s="1"/>
  <c r="H198" i="10" s="1"/>
  <c r="F199" i="10"/>
  <c r="G199" i="10" s="1"/>
  <c r="H199" i="10" s="1"/>
  <c r="F200" i="10"/>
  <c r="G200" i="10" s="1"/>
  <c r="H200" i="10" s="1"/>
  <c r="F201" i="10"/>
  <c r="G201" i="10" s="1"/>
  <c r="H201" i="10" s="1"/>
  <c r="F202" i="10"/>
  <c r="G202" i="10" s="1"/>
  <c r="H202" i="10" s="1"/>
  <c r="F203" i="10"/>
  <c r="G203" i="10" s="1"/>
  <c r="H203" i="10" s="1"/>
  <c r="F204" i="10"/>
  <c r="G204" i="10" s="1"/>
  <c r="H204" i="10" s="1"/>
  <c r="F205" i="10"/>
  <c r="G205" i="10" s="1"/>
  <c r="H205" i="10" s="1"/>
  <c r="F206" i="10"/>
  <c r="G206" i="10" s="1"/>
  <c r="H206" i="10" s="1"/>
  <c r="F207" i="10"/>
  <c r="G207" i="10" s="1"/>
  <c r="H207" i="10" s="1"/>
  <c r="F208" i="10"/>
  <c r="G208" i="10" s="1"/>
  <c r="H208" i="10" s="1"/>
  <c r="F209" i="10"/>
  <c r="G209" i="10" s="1"/>
  <c r="H209" i="10" s="1"/>
  <c r="F210" i="10"/>
  <c r="G210" i="10" s="1"/>
  <c r="H210" i="10" s="1"/>
  <c r="F211" i="10"/>
  <c r="G211" i="10" s="1"/>
  <c r="H211" i="10" s="1"/>
  <c r="F212" i="10"/>
  <c r="G212" i="10" s="1"/>
  <c r="H212" i="10" s="1"/>
  <c r="F213" i="10"/>
  <c r="G213" i="10" s="1"/>
  <c r="H213" i="10" s="1"/>
  <c r="F214" i="10"/>
  <c r="G214" i="10" s="1"/>
  <c r="H214" i="10" s="1"/>
  <c r="F215" i="10"/>
  <c r="G215" i="10" s="1"/>
  <c r="H215" i="10" s="1"/>
  <c r="F216" i="10"/>
  <c r="G216" i="10" s="1"/>
  <c r="H216" i="10" s="1"/>
  <c r="F217" i="10"/>
  <c r="G217" i="10" s="1"/>
  <c r="H217" i="10" s="1"/>
  <c r="F218" i="10"/>
  <c r="F219" i="10"/>
  <c r="G219" i="10" s="1"/>
  <c r="H219" i="10" s="1"/>
  <c r="F220" i="10"/>
  <c r="G220" i="10" s="1"/>
  <c r="H220" i="10" s="1"/>
  <c r="F221" i="10"/>
  <c r="G221" i="10" s="1"/>
  <c r="H221" i="10" s="1"/>
  <c r="F222" i="10"/>
  <c r="G222" i="10" s="1"/>
  <c r="H222" i="10" s="1"/>
  <c r="F223" i="10"/>
  <c r="G223" i="10" s="1"/>
  <c r="H223" i="10" s="1"/>
  <c r="F224" i="10"/>
  <c r="G224" i="10" s="1"/>
  <c r="H224" i="10" s="1"/>
  <c r="F225" i="10"/>
  <c r="G225" i="10" s="1"/>
  <c r="H225" i="10" s="1"/>
  <c r="F226" i="10"/>
  <c r="G226" i="10" s="1"/>
  <c r="H226" i="10" s="1"/>
  <c r="F227" i="10"/>
  <c r="G227" i="10" s="1"/>
  <c r="H227" i="10" s="1"/>
  <c r="F228" i="10"/>
  <c r="G228" i="10" s="1"/>
  <c r="H228" i="10" s="1"/>
  <c r="F229" i="10"/>
  <c r="G229" i="10" s="1"/>
  <c r="H229" i="10" s="1"/>
  <c r="F230" i="10"/>
  <c r="G230" i="10" s="1"/>
  <c r="H230" i="10" s="1"/>
  <c r="F231" i="10"/>
  <c r="G231" i="10" s="1"/>
  <c r="H231" i="10" s="1"/>
  <c r="F232" i="10"/>
  <c r="G232" i="10" s="1"/>
  <c r="H232" i="10" s="1"/>
  <c r="F233" i="10"/>
  <c r="G233" i="10" s="1"/>
  <c r="H233" i="10" s="1"/>
  <c r="F234" i="10"/>
  <c r="G234" i="10" s="1"/>
  <c r="H234" i="10" s="1"/>
  <c r="F235" i="10"/>
  <c r="G235" i="10" s="1"/>
  <c r="H235" i="10" s="1"/>
  <c r="F236" i="10"/>
  <c r="G236" i="10" s="1"/>
  <c r="H236" i="10" s="1"/>
  <c r="F237" i="10"/>
  <c r="G237" i="10" s="1"/>
  <c r="H237" i="10" s="1"/>
  <c r="F238" i="10"/>
  <c r="G238" i="10" s="1"/>
  <c r="H238" i="10" s="1"/>
  <c r="F239" i="10"/>
  <c r="G239" i="10" s="1"/>
  <c r="H239" i="10" s="1"/>
  <c r="F240" i="10"/>
  <c r="G240" i="10" s="1"/>
  <c r="H240" i="10" s="1"/>
  <c r="F241" i="10"/>
  <c r="G241" i="10" s="1"/>
  <c r="H241" i="10" s="1"/>
  <c r="F242" i="10"/>
  <c r="G242" i="10" s="1"/>
  <c r="H242" i="10" s="1"/>
  <c r="F243" i="10"/>
  <c r="G243" i="10" s="1"/>
  <c r="H243" i="10" s="1"/>
  <c r="F244" i="10"/>
  <c r="G244" i="10" s="1"/>
  <c r="H244" i="10" s="1"/>
  <c r="F245" i="10"/>
  <c r="G245" i="10" s="1"/>
  <c r="H245" i="10" s="1"/>
  <c r="F246" i="10"/>
  <c r="G246" i="10" s="1"/>
  <c r="H246" i="10" s="1"/>
  <c r="F247" i="10"/>
  <c r="G247" i="10" s="1"/>
  <c r="H247" i="10" s="1"/>
  <c r="F248" i="10"/>
  <c r="G248" i="10" s="1"/>
  <c r="H248" i="10" s="1"/>
  <c r="F249" i="10"/>
  <c r="G249" i="10" s="1"/>
  <c r="H249" i="10" s="1"/>
  <c r="F250" i="10"/>
  <c r="G250" i="10" s="1"/>
  <c r="H250" i="10" s="1"/>
  <c r="F251" i="10"/>
  <c r="G251" i="10" s="1"/>
  <c r="H251" i="10" s="1"/>
  <c r="F252" i="10"/>
  <c r="G252" i="10" s="1"/>
  <c r="H252" i="10" s="1"/>
  <c r="F253" i="10"/>
  <c r="G253" i="10" s="1"/>
  <c r="H253" i="10" s="1"/>
  <c r="F254" i="10"/>
  <c r="G254" i="10" s="1"/>
  <c r="H254" i="10" s="1"/>
  <c r="F255" i="10"/>
  <c r="G255" i="10" s="1"/>
  <c r="H255" i="10" s="1"/>
  <c r="F256" i="10"/>
  <c r="G256" i="10" s="1"/>
  <c r="H256" i="10" s="1"/>
  <c r="F257" i="10"/>
  <c r="G257" i="10" s="1"/>
  <c r="H257" i="10" s="1"/>
  <c r="F258" i="10"/>
  <c r="G258" i="10" s="1"/>
  <c r="H258" i="10" s="1"/>
  <c r="F259" i="10"/>
  <c r="G259" i="10" s="1"/>
  <c r="H259" i="10" s="1"/>
  <c r="F260" i="10"/>
  <c r="G260" i="10" s="1"/>
  <c r="H260" i="10" s="1"/>
  <c r="F261" i="10"/>
  <c r="G261" i="10" s="1"/>
  <c r="H261" i="10" s="1"/>
  <c r="F262" i="10"/>
  <c r="G262" i="10" s="1"/>
  <c r="H262" i="10" s="1"/>
  <c r="F263" i="10"/>
  <c r="G263" i="10" s="1"/>
  <c r="H263" i="10" s="1"/>
  <c r="F264" i="10"/>
  <c r="G264" i="10" s="1"/>
  <c r="H264" i="10" s="1"/>
  <c r="F265" i="10"/>
  <c r="G265" i="10" s="1"/>
  <c r="H265" i="10" s="1"/>
  <c r="F266" i="10"/>
  <c r="F267" i="10"/>
  <c r="G267" i="10" s="1"/>
  <c r="H267" i="10" s="1"/>
  <c r="F268" i="10"/>
  <c r="G268" i="10" s="1"/>
  <c r="H268" i="10" s="1"/>
  <c r="F269" i="10"/>
  <c r="G269" i="10" s="1"/>
  <c r="H269" i="10" s="1"/>
  <c r="F270" i="10"/>
  <c r="G270" i="10" s="1"/>
  <c r="H270" i="10" s="1"/>
  <c r="F271" i="10"/>
  <c r="G271" i="10" s="1"/>
  <c r="H271" i="10" s="1"/>
  <c r="F272" i="10"/>
  <c r="G272" i="10" s="1"/>
  <c r="H272" i="10" s="1"/>
  <c r="F273" i="10"/>
  <c r="G273" i="10" s="1"/>
  <c r="H273" i="10" s="1"/>
  <c r="F274" i="10"/>
  <c r="G274" i="10" s="1"/>
  <c r="H274" i="10" s="1"/>
  <c r="F275" i="10"/>
  <c r="G275" i="10" s="1"/>
  <c r="H275" i="10" s="1"/>
  <c r="F276" i="10"/>
  <c r="G276" i="10" s="1"/>
  <c r="H276" i="10" s="1"/>
  <c r="F277" i="10"/>
  <c r="G277" i="10" s="1"/>
  <c r="H277" i="10" s="1"/>
  <c r="F278" i="10"/>
  <c r="G278" i="10" s="1"/>
  <c r="H278" i="10" s="1"/>
  <c r="F279" i="10"/>
  <c r="G279" i="10" s="1"/>
  <c r="H279" i="10" s="1"/>
  <c r="F280" i="10"/>
  <c r="G280" i="10" s="1"/>
  <c r="H280" i="10" s="1"/>
  <c r="F281" i="10"/>
  <c r="G281" i="10" s="1"/>
  <c r="H281" i="10" s="1"/>
  <c r="F282" i="10"/>
  <c r="F283" i="10"/>
  <c r="G283" i="10" s="1"/>
  <c r="H283" i="10" s="1"/>
  <c r="F284" i="10"/>
  <c r="G284" i="10" s="1"/>
  <c r="H284" i="10" s="1"/>
  <c r="F285" i="10"/>
  <c r="G285" i="10" s="1"/>
  <c r="H285" i="10" s="1"/>
  <c r="F286" i="10"/>
  <c r="G286" i="10" s="1"/>
  <c r="H286" i="10" s="1"/>
  <c r="F287" i="10"/>
  <c r="G287" i="10" s="1"/>
  <c r="H287" i="10" s="1"/>
  <c r="F288" i="10"/>
  <c r="G288" i="10" s="1"/>
  <c r="H288" i="10" s="1"/>
  <c r="F289" i="10"/>
  <c r="G289" i="10" s="1"/>
  <c r="H289" i="10" s="1"/>
  <c r="F290" i="10"/>
  <c r="G290" i="10" s="1"/>
  <c r="H290" i="10" s="1"/>
  <c r="F291" i="10"/>
  <c r="G291" i="10" s="1"/>
  <c r="H291" i="10" s="1"/>
  <c r="F292" i="10"/>
  <c r="G292" i="10" s="1"/>
  <c r="H292" i="10" s="1"/>
  <c r="F293" i="10"/>
  <c r="G293" i="10" s="1"/>
  <c r="H293" i="10" s="1"/>
  <c r="F294" i="10"/>
  <c r="G294" i="10" s="1"/>
  <c r="H294" i="10" s="1"/>
  <c r="F295" i="10"/>
  <c r="G295" i="10" s="1"/>
  <c r="H295" i="10" s="1"/>
  <c r="F296" i="10"/>
  <c r="G296" i="10" s="1"/>
  <c r="H296" i="10" s="1"/>
  <c r="F297" i="10"/>
  <c r="G297" i="10" s="1"/>
  <c r="H297" i="10" s="1"/>
  <c r="F298" i="10"/>
  <c r="G298" i="10" s="1"/>
  <c r="H298" i="10" s="1"/>
  <c r="F299" i="10"/>
  <c r="G299" i="10" s="1"/>
  <c r="H299" i="10" s="1"/>
  <c r="F300" i="10"/>
  <c r="G300" i="10" s="1"/>
  <c r="H300" i="10" s="1"/>
  <c r="F301" i="10"/>
  <c r="G301" i="10" s="1"/>
  <c r="H301" i="10" s="1"/>
  <c r="F302" i="10"/>
  <c r="G302" i="10" s="1"/>
  <c r="H302" i="10" s="1"/>
  <c r="F303" i="10"/>
  <c r="G303" i="10" s="1"/>
  <c r="H303" i="10" s="1"/>
  <c r="F304" i="10"/>
  <c r="G304" i="10" s="1"/>
  <c r="H304" i="10" s="1"/>
  <c r="F305" i="10"/>
  <c r="G305" i="10" s="1"/>
  <c r="H305" i="10" s="1"/>
  <c r="F306" i="10"/>
  <c r="G306" i="10" s="1"/>
  <c r="H306" i="10" s="1"/>
  <c r="F307" i="10"/>
  <c r="G307" i="10" s="1"/>
  <c r="H307" i="10" s="1"/>
  <c r="F308" i="10"/>
  <c r="G308" i="10" s="1"/>
  <c r="H308" i="10" s="1"/>
  <c r="F309" i="10"/>
  <c r="G309" i="10" s="1"/>
  <c r="H309" i="10" s="1"/>
  <c r="F310" i="10"/>
  <c r="G310" i="10" s="1"/>
  <c r="H310" i="10" s="1"/>
  <c r="F311" i="10"/>
  <c r="G311" i="10" s="1"/>
  <c r="H311" i="10" s="1"/>
  <c r="F312" i="10"/>
  <c r="G312" i="10" s="1"/>
  <c r="H312" i="10" s="1"/>
  <c r="F313" i="10"/>
  <c r="G313" i="10" s="1"/>
  <c r="H313" i="10" s="1"/>
  <c r="F314" i="10"/>
  <c r="G314" i="10" s="1"/>
  <c r="H314" i="10" s="1"/>
  <c r="F315" i="10"/>
  <c r="G315" i="10" s="1"/>
  <c r="H315" i="10" s="1"/>
  <c r="F316" i="10"/>
  <c r="G316" i="10" s="1"/>
  <c r="H316" i="10" s="1"/>
  <c r="F317" i="10"/>
  <c r="G317" i="10" s="1"/>
  <c r="H317" i="10" s="1"/>
  <c r="F318" i="10"/>
  <c r="G318" i="10" s="1"/>
  <c r="H318" i="10" s="1"/>
  <c r="F319" i="10"/>
  <c r="G319" i="10" s="1"/>
  <c r="H319" i="10" s="1"/>
  <c r="F320" i="10"/>
  <c r="G320" i="10" s="1"/>
  <c r="H320" i="10" s="1"/>
  <c r="F321" i="10"/>
  <c r="F322" i="10"/>
  <c r="F323" i="10"/>
  <c r="G323" i="10" s="1"/>
  <c r="H323" i="10" s="1"/>
  <c r="F324" i="10"/>
  <c r="G324" i="10" s="1"/>
  <c r="H324" i="10" s="1"/>
  <c r="F325" i="10"/>
  <c r="G325" i="10" s="1"/>
  <c r="H325" i="10" s="1"/>
  <c r="F326" i="10"/>
  <c r="G326" i="10" s="1"/>
  <c r="H326" i="10" s="1"/>
  <c r="F327" i="10"/>
  <c r="G327" i="10" s="1"/>
  <c r="H327" i="10" s="1"/>
  <c r="F328" i="10"/>
  <c r="G328" i="10" s="1"/>
  <c r="H328" i="10" s="1"/>
  <c r="F329" i="10"/>
  <c r="G329" i="10" s="1"/>
  <c r="H329" i="10" s="1"/>
  <c r="F330" i="10"/>
  <c r="G330" i="10" s="1"/>
  <c r="H330" i="10" s="1"/>
  <c r="F331" i="10"/>
  <c r="G331" i="10" s="1"/>
  <c r="H331" i="10" s="1"/>
  <c r="F332" i="10"/>
  <c r="G332" i="10" s="1"/>
  <c r="H332" i="10" s="1"/>
  <c r="F333" i="10"/>
  <c r="G333" i="10" s="1"/>
  <c r="H333" i="10" s="1"/>
  <c r="F334" i="10"/>
  <c r="G334" i="10" s="1"/>
  <c r="H334" i="10" s="1"/>
  <c r="F335" i="10"/>
  <c r="G335" i="10" s="1"/>
  <c r="H335" i="10" s="1"/>
  <c r="F336" i="10"/>
  <c r="G336" i="10" s="1"/>
  <c r="H336" i="10" s="1"/>
  <c r="F337" i="10"/>
  <c r="G337" i="10" s="1"/>
  <c r="H337" i="10" s="1"/>
  <c r="F338" i="10"/>
  <c r="G338" i="10" s="1"/>
  <c r="H338" i="10" s="1"/>
  <c r="F339" i="10"/>
  <c r="G339" i="10" s="1"/>
  <c r="H339" i="10" s="1"/>
  <c r="F340" i="10"/>
  <c r="G340" i="10" s="1"/>
  <c r="H340" i="10" s="1"/>
  <c r="F341" i="10"/>
  <c r="G341" i="10" s="1"/>
  <c r="H341" i="10" s="1"/>
  <c r="F342" i="10"/>
  <c r="G342" i="10" s="1"/>
  <c r="H342" i="10" s="1"/>
  <c r="F343" i="10"/>
  <c r="G343" i="10" s="1"/>
  <c r="H343" i="10" s="1"/>
  <c r="F344" i="10"/>
  <c r="G344" i="10" s="1"/>
  <c r="H344" i="10" s="1"/>
  <c r="F345" i="10"/>
  <c r="G345" i="10" s="1"/>
  <c r="H345" i="10" s="1"/>
  <c r="F346" i="10"/>
  <c r="G346" i="10" s="1"/>
  <c r="H346" i="10" s="1"/>
  <c r="F347" i="10"/>
  <c r="G347" i="10" s="1"/>
  <c r="H347" i="10" s="1"/>
  <c r="F348" i="10"/>
  <c r="G348" i="10" s="1"/>
  <c r="H348" i="10" s="1"/>
  <c r="F349" i="10"/>
  <c r="G349" i="10" s="1"/>
  <c r="H349" i="10" s="1"/>
  <c r="F350" i="10"/>
  <c r="G350" i="10" s="1"/>
  <c r="H350" i="10" s="1"/>
  <c r="F351" i="10"/>
  <c r="G351" i="10" s="1"/>
  <c r="H351" i="10" s="1"/>
  <c r="F352" i="10"/>
  <c r="G352" i="10" s="1"/>
  <c r="H352" i="10" s="1"/>
  <c r="F353" i="10"/>
  <c r="G353" i="10" s="1"/>
  <c r="H353" i="10" s="1"/>
  <c r="F354" i="10"/>
  <c r="G354" i="10" s="1"/>
  <c r="H354" i="10" s="1"/>
  <c r="F355" i="10"/>
  <c r="G355" i="10" s="1"/>
  <c r="H355" i="10" s="1"/>
  <c r="F356" i="10"/>
  <c r="G356" i="10" s="1"/>
  <c r="H356" i="10" s="1"/>
  <c r="F357" i="10"/>
  <c r="G357" i="10" s="1"/>
  <c r="H357" i="10" s="1"/>
  <c r="F358" i="10"/>
  <c r="G358" i="10" s="1"/>
  <c r="H358" i="10" s="1"/>
  <c r="F359" i="10"/>
  <c r="G359" i="10" s="1"/>
  <c r="H359" i="10" s="1"/>
  <c r="F360" i="10"/>
  <c r="G360" i="10" s="1"/>
  <c r="H360" i="10" s="1"/>
  <c r="F361" i="10"/>
  <c r="G361" i="10" s="1"/>
  <c r="H361" i="10" s="1"/>
  <c r="F362" i="10"/>
  <c r="G362" i="10" s="1"/>
  <c r="H362" i="10" s="1"/>
  <c r="F363" i="10"/>
  <c r="G363" i="10" s="1"/>
  <c r="H363" i="10" s="1"/>
  <c r="F364" i="10"/>
  <c r="G364" i="10" s="1"/>
  <c r="H364" i="10" s="1"/>
  <c r="F365" i="10"/>
  <c r="G365" i="10" s="1"/>
  <c r="H365" i="10" s="1"/>
  <c r="F366" i="10"/>
  <c r="G366" i="10" s="1"/>
  <c r="H366" i="10" s="1"/>
  <c r="F367" i="10"/>
  <c r="G367" i="10" s="1"/>
  <c r="H367" i="10" s="1"/>
  <c r="F368" i="10"/>
  <c r="G368" i="10" s="1"/>
  <c r="H368" i="10" s="1"/>
  <c r="F369" i="10"/>
  <c r="G369" i="10" s="1"/>
  <c r="H369" i="10" s="1"/>
  <c r="F370" i="10"/>
  <c r="G370" i="10" s="1"/>
  <c r="H370" i="10" s="1"/>
  <c r="F371" i="10"/>
  <c r="G371" i="10" s="1"/>
  <c r="H371" i="10" s="1"/>
  <c r="F372" i="10"/>
  <c r="G372" i="10" s="1"/>
  <c r="H372" i="10" s="1"/>
  <c r="F373" i="10"/>
  <c r="F374" i="10"/>
  <c r="G374" i="10" s="1"/>
  <c r="H374" i="10" s="1"/>
  <c r="F375" i="10"/>
  <c r="G375" i="10" s="1"/>
  <c r="H375" i="10" s="1"/>
  <c r="F376" i="10"/>
  <c r="G376" i="10" s="1"/>
  <c r="H376" i="10" s="1"/>
  <c r="F377" i="10"/>
  <c r="G377" i="10" s="1"/>
  <c r="H377" i="10" s="1"/>
  <c r="F378" i="10"/>
  <c r="G378" i="10" s="1"/>
  <c r="H378" i="10" s="1"/>
  <c r="F379" i="10"/>
  <c r="G379" i="10" s="1"/>
  <c r="H379" i="10" s="1"/>
  <c r="F380" i="10"/>
  <c r="G380" i="10" s="1"/>
  <c r="H380" i="10" s="1"/>
  <c r="F381" i="10"/>
  <c r="G381" i="10" s="1"/>
  <c r="H381" i="10" s="1"/>
  <c r="F382" i="10"/>
  <c r="G382" i="10" s="1"/>
  <c r="H382" i="10" s="1"/>
  <c r="F383" i="10"/>
  <c r="G383" i="10" s="1"/>
  <c r="H383" i="10" s="1"/>
  <c r="F384" i="10"/>
  <c r="G384" i="10" s="1"/>
  <c r="H384" i="10" s="1"/>
  <c r="F385" i="10"/>
  <c r="G385" i="10" s="1"/>
  <c r="H385" i="10" s="1"/>
  <c r="F386" i="10"/>
  <c r="G386" i="10" s="1"/>
  <c r="H386" i="10" s="1"/>
  <c r="F387" i="10"/>
  <c r="G387" i="10" s="1"/>
  <c r="H387" i="10" s="1"/>
  <c r="F388" i="10"/>
  <c r="G388" i="10" s="1"/>
  <c r="H388" i="10" s="1"/>
  <c r="F389" i="10"/>
  <c r="G389" i="10" s="1"/>
  <c r="H389" i="10" s="1"/>
  <c r="F390" i="10"/>
  <c r="G390" i="10" s="1"/>
  <c r="H390" i="10" s="1"/>
  <c r="F391" i="10"/>
  <c r="G391" i="10" s="1"/>
  <c r="H391" i="10" s="1"/>
  <c r="F392" i="10"/>
  <c r="G392" i="10" s="1"/>
  <c r="H392" i="10" s="1"/>
  <c r="F393" i="10"/>
  <c r="G393" i="10" s="1"/>
  <c r="H393" i="10" s="1"/>
  <c r="F394" i="10"/>
  <c r="G394" i="10" s="1"/>
  <c r="H394" i="10" s="1"/>
  <c r="F395" i="10"/>
  <c r="G395" i="10" s="1"/>
  <c r="H395" i="10" s="1"/>
  <c r="F396" i="10"/>
  <c r="G396" i="10" s="1"/>
  <c r="H396" i="10" s="1"/>
  <c r="F397" i="10"/>
  <c r="G397" i="10" s="1"/>
  <c r="H397" i="10" s="1"/>
  <c r="F398" i="10"/>
  <c r="G398" i="10" s="1"/>
  <c r="H398" i="10" s="1"/>
  <c r="F399" i="10"/>
  <c r="G399" i="10" s="1"/>
  <c r="H399" i="10" s="1"/>
  <c r="F400" i="10"/>
  <c r="G400" i="10" s="1"/>
  <c r="H400" i="10" s="1"/>
  <c r="F401" i="10"/>
  <c r="G401" i="10" s="1"/>
  <c r="H401" i="10" s="1"/>
  <c r="F402" i="10"/>
  <c r="G402" i="10" s="1"/>
  <c r="H402" i="10" s="1"/>
  <c r="F403" i="10"/>
  <c r="G403" i="10" s="1"/>
  <c r="H403" i="10" s="1"/>
  <c r="F404" i="10"/>
  <c r="G404" i="10" s="1"/>
  <c r="H404" i="10" s="1"/>
  <c r="F405" i="10"/>
  <c r="G405" i="10" s="1"/>
  <c r="H405" i="10" s="1"/>
  <c r="F406" i="10"/>
  <c r="G406" i="10" s="1"/>
  <c r="H406" i="10" s="1"/>
  <c r="F407" i="10"/>
  <c r="G407" i="10" s="1"/>
  <c r="H407" i="10" s="1"/>
  <c r="F408" i="10"/>
  <c r="G408" i="10" s="1"/>
  <c r="H408" i="10" s="1"/>
  <c r="F409" i="10"/>
  <c r="G409" i="10" s="1"/>
  <c r="H409" i="10" s="1"/>
  <c r="F410" i="10"/>
  <c r="G410" i="10" s="1"/>
  <c r="H410" i="10" s="1"/>
  <c r="F411" i="10"/>
  <c r="G411" i="10" s="1"/>
  <c r="H411" i="10" s="1"/>
  <c r="F412" i="10"/>
  <c r="G412" i="10" s="1"/>
  <c r="H412" i="10" s="1"/>
  <c r="F413" i="10"/>
  <c r="G413" i="10" s="1"/>
  <c r="H413" i="10" s="1"/>
  <c r="F414" i="10"/>
  <c r="G414" i="10" s="1"/>
  <c r="H414" i="10" s="1"/>
  <c r="F415" i="10"/>
  <c r="G415" i="10" s="1"/>
  <c r="H415" i="10" s="1"/>
  <c r="F416" i="10"/>
  <c r="G416" i="10" s="1"/>
  <c r="H416" i="10" s="1"/>
  <c r="F417" i="10"/>
  <c r="F418" i="10"/>
  <c r="G418" i="10" s="1"/>
  <c r="H418" i="10" s="1"/>
  <c r="F419" i="10"/>
  <c r="G419" i="10" s="1"/>
  <c r="H419" i="10" s="1"/>
  <c r="F420" i="10"/>
  <c r="G420" i="10" s="1"/>
  <c r="H420" i="10" s="1"/>
  <c r="F421" i="10"/>
  <c r="G421" i="10" s="1"/>
  <c r="H421" i="10" s="1"/>
  <c r="F422" i="10"/>
  <c r="G422" i="10" s="1"/>
  <c r="H422" i="10" s="1"/>
  <c r="F423" i="10"/>
  <c r="G423" i="10" s="1"/>
  <c r="H423" i="10" s="1"/>
  <c r="F424" i="10"/>
  <c r="G424" i="10" s="1"/>
  <c r="H424" i="10" s="1"/>
  <c r="F425" i="10"/>
  <c r="G425" i="10" s="1"/>
  <c r="H425" i="10" s="1"/>
  <c r="F426" i="10"/>
  <c r="G426" i="10" s="1"/>
  <c r="H426" i="10" s="1"/>
  <c r="F427" i="10"/>
  <c r="G427" i="10" s="1"/>
  <c r="H427" i="10" s="1"/>
  <c r="F428" i="10"/>
  <c r="G428" i="10" s="1"/>
  <c r="H428" i="10" s="1"/>
  <c r="F429" i="10"/>
  <c r="G429" i="10" s="1"/>
  <c r="H429" i="10" s="1"/>
  <c r="F430" i="10"/>
  <c r="G430" i="10" s="1"/>
  <c r="H430" i="10" s="1"/>
  <c r="F431" i="10"/>
  <c r="G431" i="10" s="1"/>
  <c r="H431" i="10" s="1"/>
  <c r="F432" i="10"/>
  <c r="G432" i="10" s="1"/>
  <c r="H432" i="10" s="1"/>
  <c r="F433" i="10"/>
  <c r="G433" i="10" s="1"/>
  <c r="H433" i="10" s="1"/>
  <c r="F434" i="10"/>
  <c r="G434" i="10" s="1"/>
  <c r="H434" i="10" s="1"/>
  <c r="F435" i="10"/>
  <c r="G435" i="10" s="1"/>
  <c r="H435" i="10" s="1"/>
  <c r="F436" i="10"/>
  <c r="G436" i="10" s="1"/>
  <c r="H436" i="10" s="1"/>
  <c r="F437" i="10"/>
  <c r="G437" i="10" s="1"/>
  <c r="H437" i="10" s="1"/>
  <c r="F438" i="10"/>
  <c r="G438" i="10" s="1"/>
  <c r="H438" i="10" s="1"/>
  <c r="F439" i="10"/>
  <c r="G439" i="10" s="1"/>
  <c r="H439" i="10" s="1"/>
  <c r="F440" i="10"/>
  <c r="G440" i="10" s="1"/>
  <c r="H440" i="10" s="1"/>
  <c r="F441" i="10"/>
  <c r="G441" i="10" s="1"/>
  <c r="H441" i="10" s="1"/>
  <c r="F442" i="10"/>
  <c r="G442" i="10" s="1"/>
  <c r="H442" i="10" s="1"/>
  <c r="F443" i="10"/>
  <c r="G443" i="10" s="1"/>
  <c r="H443" i="10" s="1"/>
  <c r="F444" i="10"/>
  <c r="G444" i="10" s="1"/>
  <c r="H444" i="10" s="1"/>
  <c r="F445" i="10"/>
  <c r="G445" i="10" s="1"/>
  <c r="H445" i="10" s="1"/>
  <c r="F446" i="10"/>
  <c r="G446" i="10" s="1"/>
  <c r="H446" i="10" s="1"/>
  <c r="F447" i="10"/>
  <c r="G447" i="10" s="1"/>
  <c r="H447" i="10" s="1"/>
  <c r="F448" i="10"/>
  <c r="G448" i="10" s="1"/>
  <c r="H448" i="10" s="1"/>
  <c r="F449" i="10"/>
  <c r="G449" i="10" s="1"/>
  <c r="H449" i="10" s="1"/>
  <c r="F450" i="10"/>
  <c r="G450" i="10" s="1"/>
  <c r="H450" i="10" s="1"/>
  <c r="F451" i="10"/>
  <c r="G451" i="10" s="1"/>
  <c r="H451" i="10" s="1"/>
  <c r="F452" i="10"/>
  <c r="G452" i="10" s="1"/>
  <c r="H452" i="10" s="1"/>
  <c r="F453" i="10"/>
  <c r="G453" i="10" s="1"/>
  <c r="H453" i="10" s="1"/>
  <c r="F454" i="10"/>
  <c r="G454" i="10" s="1"/>
  <c r="H454" i="10" s="1"/>
  <c r="F455" i="10"/>
  <c r="G455" i="10" s="1"/>
  <c r="H455" i="10" s="1"/>
  <c r="F456" i="10"/>
  <c r="G456" i="10" s="1"/>
  <c r="H456" i="10" s="1"/>
  <c r="F457" i="10"/>
  <c r="G457" i="10" s="1"/>
  <c r="H457" i="10" s="1"/>
  <c r="F458" i="10"/>
  <c r="G458" i="10" s="1"/>
  <c r="H458" i="10" s="1"/>
  <c r="F459" i="10"/>
  <c r="G459" i="10" s="1"/>
  <c r="H459" i="10" s="1"/>
  <c r="F460" i="10"/>
  <c r="G460" i="10" s="1"/>
  <c r="H460" i="10" s="1"/>
  <c r="F461" i="10"/>
  <c r="G461" i="10" s="1"/>
  <c r="H461" i="10" s="1"/>
  <c r="F462" i="10"/>
  <c r="G462" i="10" s="1"/>
  <c r="H462" i="10" s="1"/>
  <c r="F463" i="10"/>
  <c r="G463" i="10" s="1"/>
  <c r="H463" i="10" s="1"/>
  <c r="F464" i="10"/>
  <c r="G464" i="10" s="1"/>
  <c r="H464" i="10" s="1"/>
  <c r="F465" i="10"/>
  <c r="G465" i="10" s="1"/>
  <c r="H465" i="10" s="1"/>
  <c r="F466" i="10"/>
  <c r="G466" i="10" s="1"/>
  <c r="H466" i="10" s="1"/>
  <c r="F467" i="10"/>
  <c r="G467" i="10" s="1"/>
  <c r="H467" i="10" s="1"/>
  <c r="F468" i="10"/>
  <c r="G468" i="10" s="1"/>
  <c r="H468" i="10" s="1"/>
  <c r="F469" i="10"/>
  <c r="F470" i="10"/>
  <c r="G470" i="10" s="1"/>
  <c r="H470" i="10" s="1"/>
  <c r="F471" i="10"/>
  <c r="G471" i="10" s="1"/>
  <c r="H471" i="10" s="1"/>
  <c r="F472" i="10"/>
  <c r="G472" i="10" s="1"/>
  <c r="H472" i="10" s="1"/>
  <c r="F473" i="10"/>
  <c r="G473" i="10" s="1"/>
  <c r="H473" i="10" s="1"/>
  <c r="F474" i="10"/>
  <c r="G474" i="10" s="1"/>
  <c r="H474" i="10" s="1"/>
  <c r="F475" i="10"/>
  <c r="G475" i="10" s="1"/>
  <c r="H475" i="10" s="1"/>
  <c r="F476" i="10"/>
  <c r="G476" i="10" s="1"/>
  <c r="H476" i="10" s="1"/>
  <c r="F477" i="10"/>
  <c r="G477" i="10" s="1"/>
  <c r="H477" i="10" s="1"/>
  <c r="F478" i="10"/>
  <c r="G478" i="10" s="1"/>
  <c r="H478" i="10" s="1"/>
  <c r="F479" i="10"/>
  <c r="G479" i="10" s="1"/>
  <c r="H479" i="10" s="1"/>
  <c r="F480" i="10"/>
  <c r="G480" i="10" s="1"/>
  <c r="H480" i="10" s="1"/>
  <c r="F481" i="10"/>
  <c r="G481" i="10" s="1"/>
  <c r="H481" i="10" s="1"/>
  <c r="F482" i="10"/>
  <c r="G482" i="10" s="1"/>
  <c r="H482" i="10" s="1"/>
  <c r="F483" i="10"/>
  <c r="G483" i="10" s="1"/>
  <c r="H483" i="10" s="1"/>
  <c r="F484" i="10"/>
  <c r="G484" i="10" s="1"/>
  <c r="H484" i="10" s="1"/>
  <c r="F485" i="10"/>
  <c r="G485" i="10" s="1"/>
  <c r="H485" i="10" s="1"/>
  <c r="F486" i="10"/>
  <c r="G486" i="10" s="1"/>
  <c r="H486" i="10" s="1"/>
  <c r="F487" i="10"/>
  <c r="G487" i="10" s="1"/>
  <c r="H487" i="10" s="1"/>
  <c r="F488" i="10"/>
  <c r="G488" i="10" s="1"/>
  <c r="H488" i="10" s="1"/>
  <c r="F489" i="10"/>
  <c r="G489" i="10" s="1"/>
  <c r="H489" i="10" s="1"/>
  <c r="F490" i="10"/>
  <c r="G490" i="10" s="1"/>
  <c r="H490" i="10" s="1"/>
  <c r="F491" i="10"/>
  <c r="G491" i="10" s="1"/>
  <c r="H491" i="10" s="1"/>
  <c r="F492" i="10"/>
  <c r="G492" i="10" s="1"/>
  <c r="H492" i="10" s="1"/>
  <c r="F493" i="10"/>
  <c r="G493" i="10" s="1"/>
  <c r="H493" i="10" s="1"/>
  <c r="F494" i="10"/>
  <c r="G494" i="10" s="1"/>
  <c r="H494" i="10" s="1"/>
  <c r="F495" i="10"/>
  <c r="G495" i="10" s="1"/>
  <c r="H495" i="10" s="1"/>
  <c r="F496" i="10"/>
  <c r="G496" i="10" s="1"/>
  <c r="H496" i="10" s="1"/>
  <c r="F497" i="10"/>
  <c r="G497" i="10" s="1"/>
  <c r="H497" i="10" s="1"/>
  <c r="F498" i="10"/>
  <c r="G498" i="10" s="1"/>
  <c r="H498" i="10" s="1"/>
  <c r="F499" i="10"/>
  <c r="G499" i="10" s="1"/>
  <c r="H499" i="10" s="1"/>
  <c r="F500" i="10"/>
  <c r="G500" i="10" s="1"/>
  <c r="H500" i="10" s="1"/>
  <c r="F501" i="10"/>
  <c r="G501" i="10" s="1"/>
  <c r="H501" i="10" s="1"/>
  <c r="F502" i="10"/>
  <c r="G502" i="10" s="1"/>
  <c r="H502" i="10" s="1"/>
  <c r="F503" i="10"/>
  <c r="G503" i="10" s="1"/>
  <c r="H503" i="10" s="1"/>
  <c r="F504" i="10"/>
  <c r="G504" i="10" s="1"/>
  <c r="H504" i="10" s="1"/>
  <c r="F505" i="10"/>
  <c r="G505" i="10" s="1"/>
  <c r="H505" i="10" s="1"/>
  <c r="F506" i="10"/>
  <c r="G506" i="10" s="1"/>
  <c r="H506" i="10" s="1"/>
  <c r="F507" i="10"/>
  <c r="G507" i="10" s="1"/>
  <c r="H507" i="10" s="1"/>
  <c r="F508" i="10"/>
  <c r="G508" i="10" s="1"/>
  <c r="H508" i="10" s="1"/>
  <c r="F509" i="10"/>
  <c r="G509" i="10" s="1"/>
  <c r="H509" i="10" s="1"/>
  <c r="F510" i="10"/>
  <c r="G510" i="10" s="1"/>
  <c r="H510" i="10" s="1"/>
  <c r="F511" i="10"/>
  <c r="G511" i="10" s="1"/>
  <c r="H511" i="10" s="1"/>
  <c r="F512" i="10"/>
  <c r="G512" i="10" s="1"/>
  <c r="H512" i="10" s="1"/>
  <c r="F513" i="10"/>
  <c r="G513" i="10" s="1"/>
  <c r="H513" i="10" s="1"/>
  <c r="F514" i="10"/>
  <c r="G514" i="10" s="1"/>
  <c r="H514" i="10" s="1"/>
  <c r="F515" i="10"/>
  <c r="G515" i="10" s="1"/>
  <c r="H515" i="10" s="1"/>
  <c r="F516" i="10"/>
  <c r="G516" i="10" s="1"/>
  <c r="H516" i="10" s="1"/>
  <c r="F517" i="10"/>
  <c r="G517" i="10" s="1"/>
  <c r="H517" i="10" s="1"/>
  <c r="F518" i="10"/>
  <c r="G518" i="10" s="1"/>
  <c r="H518" i="10" s="1"/>
  <c r="F519" i="10"/>
  <c r="G519" i="10" s="1"/>
  <c r="H519" i="10" s="1"/>
  <c r="F520" i="10"/>
  <c r="G520" i="10" s="1"/>
  <c r="H520" i="10" s="1"/>
  <c r="F521" i="10"/>
  <c r="G521" i="10" s="1"/>
  <c r="H521" i="10" s="1"/>
  <c r="F522" i="10"/>
  <c r="G522" i="10" s="1"/>
  <c r="H522" i="10" s="1"/>
  <c r="F523" i="10"/>
  <c r="G523" i="10" s="1"/>
  <c r="H523" i="10" s="1"/>
  <c r="F524" i="10"/>
  <c r="G524" i="10" s="1"/>
  <c r="H524" i="10" s="1"/>
  <c r="F525" i="10"/>
  <c r="G525" i="10" s="1"/>
  <c r="H525" i="10" s="1"/>
  <c r="F526" i="10"/>
  <c r="G526" i="10" s="1"/>
  <c r="H526" i="10" s="1"/>
  <c r="F527" i="10"/>
  <c r="G527" i="10" s="1"/>
  <c r="H527" i="10" s="1"/>
  <c r="F528" i="10"/>
  <c r="G528" i="10" s="1"/>
  <c r="H528" i="10" s="1"/>
  <c r="F529" i="10"/>
  <c r="F530" i="10"/>
  <c r="G530" i="10" s="1"/>
  <c r="H530" i="10" s="1"/>
  <c r="F531" i="10"/>
  <c r="G531" i="10" s="1"/>
  <c r="H531" i="10" s="1"/>
  <c r="F532" i="10"/>
  <c r="G532" i="10" s="1"/>
  <c r="H532" i="10" s="1"/>
  <c r="F533" i="10"/>
  <c r="G533" i="10" s="1"/>
  <c r="H533" i="10" s="1"/>
  <c r="F534" i="10"/>
  <c r="G534" i="10" s="1"/>
  <c r="H534" i="10" s="1"/>
  <c r="F535" i="10"/>
  <c r="G535" i="10" s="1"/>
  <c r="H535" i="10" s="1"/>
  <c r="F536" i="10"/>
  <c r="G536" i="10" s="1"/>
  <c r="H536" i="10" s="1"/>
  <c r="F537" i="10"/>
  <c r="G537" i="10" s="1"/>
  <c r="H537" i="10" s="1"/>
  <c r="F538" i="10"/>
  <c r="G538" i="10" s="1"/>
  <c r="H538" i="10" s="1"/>
  <c r="F539" i="10"/>
  <c r="G539" i="10" s="1"/>
  <c r="H539" i="10" s="1"/>
  <c r="F540" i="10"/>
  <c r="G540" i="10" s="1"/>
  <c r="H540" i="10" s="1"/>
  <c r="F541" i="10"/>
  <c r="G541" i="10" s="1"/>
  <c r="H541" i="10" s="1"/>
  <c r="F542" i="10"/>
  <c r="G542" i="10" s="1"/>
  <c r="H542" i="10" s="1"/>
  <c r="F543" i="10"/>
  <c r="G543" i="10" s="1"/>
  <c r="H543" i="10" s="1"/>
  <c r="F544" i="10"/>
  <c r="G544" i="10" s="1"/>
  <c r="H544" i="10" s="1"/>
  <c r="F545" i="10"/>
  <c r="G545" i="10" s="1"/>
  <c r="H545" i="10" s="1"/>
  <c r="F546" i="10"/>
  <c r="G546" i="10" s="1"/>
  <c r="H546" i="10" s="1"/>
  <c r="F547" i="10"/>
  <c r="G547" i="10" s="1"/>
  <c r="H547" i="10" s="1"/>
  <c r="F548" i="10"/>
  <c r="G548" i="10" s="1"/>
  <c r="H548" i="10" s="1"/>
  <c r="F549" i="10"/>
  <c r="G549" i="10" s="1"/>
  <c r="H549" i="10" s="1"/>
  <c r="F550" i="10"/>
  <c r="G550" i="10" s="1"/>
  <c r="H550" i="10" s="1"/>
  <c r="F551" i="10"/>
  <c r="G551" i="10" s="1"/>
  <c r="H551" i="10" s="1"/>
  <c r="F552" i="10"/>
  <c r="G552" i="10" s="1"/>
  <c r="H552" i="10" s="1"/>
  <c r="F553" i="10"/>
  <c r="G553" i="10" s="1"/>
  <c r="H553" i="10" s="1"/>
  <c r="F554" i="10"/>
  <c r="G554" i="10" s="1"/>
  <c r="H554" i="10" s="1"/>
  <c r="F555" i="10"/>
  <c r="G555" i="10" s="1"/>
  <c r="H555" i="10" s="1"/>
  <c r="F556" i="10"/>
  <c r="G556" i="10" s="1"/>
  <c r="H556" i="10" s="1"/>
  <c r="F557" i="10"/>
  <c r="G557" i="10" s="1"/>
  <c r="H557" i="10" s="1"/>
  <c r="F558" i="10"/>
  <c r="G558" i="10" s="1"/>
  <c r="H558" i="10" s="1"/>
  <c r="F559" i="10"/>
  <c r="G559" i="10" s="1"/>
  <c r="H559" i="10" s="1"/>
  <c r="F560" i="10"/>
  <c r="G560" i="10" s="1"/>
  <c r="H560" i="10" s="1"/>
  <c r="F561" i="10"/>
  <c r="G561" i="10" s="1"/>
  <c r="H561" i="10" s="1"/>
  <c r="F562" i="10"/>
  <c r="G562" i="10" s="1"/>
  <c r="H562" i="10" s="1"/>
  <c r="F563" i="10"/>
  <c r="G563" i="10" s="1"/>
  <c r="H563" i="10" s="1"/>
  <c r="F564" i="10"/>
  <c r="G564" i="10" s="1"/>
  <c r="H564" i="10" s="1"/>
  <c r="F565" i="10"/>
  <c r="G565" i="10" s="1"/>
  <c r="H565" i="10" s="1"/>
  <c r="F566" i="10"/>
  <c r="G566" i="10" s="1"/>
  <c r="H566" i="10" s="1"/>
  <c r="F567" i="10"/>
  <c r="G567" i="10" s="1"/>
  <c r="H567" i="10" s="1"/>
  <c r="F568" i="10"/>
  <c r="G568" i="10" s="1"/>
  <c r="H568" i="10" s="1"/>
  <c r="F569" i="10"/>
  <c r="G569" i="10" s="1"/>
  <c r="H569" i="10" s="1"/>
  <c r="F570" i="10"/>
  <c r="G570" i="10" s="1"/>
  <c r="H570" i="10" s="1"/>
  <c r="F571" i="10"/>
  <c r="G571" i="10" s="1"/>
  <c r="H571" i="10" s="1"/>
  <c r="F572" i="10"/>
  <c r="G572" i="10" s="1"/>
  <c r="H572" i="10" s="1"/>
  <c r="F573" i="10"/>
  <c r="G573" i="10" s="1"/>
  <c r="H573" i="10" s="1"/>
  <c r="F574" i="10"/>
  <c r="G574" i="10" s="1"/>
  <c r="H574" i="10" s="1"/>
  <c r="F575" i="10"/>
  <c r="G575" i="10" s="1"/>
  <c r="H575" i="10" s="1"/>
  <c r="F576" i="10"/>
  <c r="G576" i="10" s="1"/>
  <c r="H576" i="10" s="1"/>
  <c r="F577" i="10"/>
  <c r="G577" i="10" s="1"/>
  <c r="H577" i="10" s="1"/>
  <c r="F578" i="10"/>
  <c r="G578" i="10" s="1"/>
  <c r="H578" i="10" s="1"/>
  <c r="F579" i="10"/>
  <c r="G579" i="10" s="1"/>
  <c r="H579" i="10" s="1"/>
  <c r="F580" i="10"/>
  <c r="G580" i="10" s="1"/>
  <c r="H580" i="10" s="1"/>
  <c r="F581" i="10"/>
  <c r="G581" i="10" s="1"/>
  <c r="H581" i="10" s="1"/>
  <c r="F582" i="10"/>
  <c r="F583" i="10"/>
  <c r="G583" i="10" s="1"/>
  <c r="H583" i="10" s="1"/>
  <c r="F584" i="10"/>
  <c r="G584" i="10" s="1"/>
  <c r="H584" i="10" s="1"/>
  <c r="F585" i="10"/>
  <c r="G585" i="10" s="1"/>
  <c r="H585" i="10" s="1"/>
  <c r="F586" i="10"/>
  <c r="G586" i="10" s="1"/>
  <c r="H586" i="10" s="1"/>
  <c r="F587" i="10"/>
  <c r="G587" i="10" s="1"/>
  <c r="H587" i="10" s="1"/>
  <c r="F588" i="10"/>
  <c r="G588" i="10" s="1"/>
  <c r="H588" i="10" s="1"/>
  <c r="F589" i="10"/>
  <c r="G589" i="10" s="1"/>
  <c r="H589" i="10" s="1"/>
  <c r="F590" i="10"/>
  <c r="G590" i="10" s="1"/>
  <c r="H590" i="10" s="1"/>
  <c r="F591" i="10"/>
  <c r="G591" i="10" s="1"/>
  <c r="H591" i="10" s="1"/>
  <c r="F592" i="10"/>
  <c r="G592" i="10" s="1"/>
  <c r="H592" i="10" s="1"/>
  <c r="F593" i="10"/>
  <c r="G593" i="10" s="1"/>
  <c r="H593" i="10" s="1"/>
  <c r="F594" i="10"/>
  <c r="G594" i="10" s="1"/>
  <c r="H594" i="10" s="1"/>
  <c r="F595" i="10"/>
  <c r="G595" i="10" s="1"/>
  <c r="H595" i="10" s="1"/>
  <c r="F596" i="10"/>
  <c r="G596" i="10" s="1"/>
  <c r="H596" i="10" s="1"/>
  <c r="F597" i="10"/>
  <c r="G597" i="10" s="1"/>
  <c r="H597" i="10" s="1"/>
  <c r="F598" i="10"/>
  <c r="G598" i="10" s="1"/>
  <c r="H598" i="10" s="1"/>
  <c r="F599" i="10"/>
  <c r="G599" i="10" s="1"/>
  <c r="H599" i="10" s="1"/>
  <c r="F600" i="10"/>
  <c r="G600" i="10" s="1"/>
  <c r="H600" i="10" s="1"/>
  <c r="F601" i="10"/>
  <c r="G601" i="10" s="1"/>
  <c r="H601" i="10" s="1"/>
  <c r="F602" i="10"/>
  <c r="G602" i="10" s="1"/>
  <c r="H602" i="10" s="1"/>
  <c r="F603" i="10"/>
  <c r="G603" i="10" s="1"/>
  <c r="H603" i="10" s="1"/>
  <c r="F604" i="10"/>
  <c r="G604" i="10" s="1"/>
  <c r="H604" i="10" s="1"/>
  <c r="F605" i="10"/>
  <c r="G605" i="10" s="1"/>
  <c r="H605" i="10" s="1"/>
  <c r="F606" i="10"/>
  <c r="G606" i="10" s="1"/>
  <c r="H606" i="10" s="1"/>
  <c r="F607" i="10"/>
  <c r="G607" i="10" s="1"/>
  <c r="H607" i="10" s="1"/>
  <c r="F608" i="10"/>
  <c r="G608" i="10" s="1"/>
  <c r="H608" i="10" s="1"/>
  <c r="F609" i="10"/>
  <c r="G609" i="10" s="1"/>
  <c r="H609" i="10" s="1"/>
  <c r="F610" i="10"/>
  <c r="G610" i="10" s="1"/>
  <c r="H610" i="10" s="1"/>
  <c r="F611" i="10"/>
  <c r="G611" i="10" s="1"/>
  <c r="H611" i="10" s="1"/>
  <c r="F612" i="10"/>
  <c r="G612" i="10" s="1"/>
  <c r="H612" i="10" s="1"/>
  <c r="F613" i="10"/>
  <c r="G613" i="10" s="1"/>
  <c r="H613" i="10" s="1"/>
  <c r="F614" i="10"/>
  <c r="G614" i="10" s="1"/>
  <c r="H614" i="10" s="1"/>
  <c r="F615" i="10"/>
  <c r="G615" i="10" s="1"/>
  <c r="H615" i="10" s="1"/>
  <c r="F616" i="10"/>
  <c r="G616" i="10" s="1"/>
  <c r="H616" i="10" s="1"/>
  <c r="F617" i="10"/>
  <c r="G617" i="10" s="1"/>
  <c r="H617" i="10" s="1"/>
  <c r="F618" i="10"/>
  <c r="G618" i="10" s="1"/>
  <c r="H618" i="10" s="1"/>
  <c r="F619" i="10"/>
  <c r="G619" i="10" s="1"/>
  <c r="H619" i="10" s="1"/>
  <c r="F620" i="10"/>
  <c r="G620" i="10" s="1"/>
  <c r="H620" i="10" s="1"/>
  <c r="F621" i="10"/>
  <c r="G621" i="10" s="1"/>
  <c r="H621" i="10" s="1"/>
  <c r="F622" i="10"/>
  <c r="F623" i="10"/>
  <c r="G623" i="10" s="1"/>
  <c r="H623" i="10" s="1"/>
  <c r="F624" i="10"/>
  <c r="G624" i="10" s="1"/>
  <c r="H624" i="10" s="1"/>
  <c r="F625" i="10"/>
  <c r="G625" i="10" s="1"/>
  <c r="H625" i="10" s="1"/>
  <c r="F626" i="10"/>
  <c r="G626" i="10" s="1"/>
  <c r="H626" i="10" s="1"/>
  <c r="F627" i="10"/>
  <c r="G627" i="10" s="1"/>
  <c r="H627" i="10" s="1"/>
  <c r="F628" i="10"/>
  <c r="G628" i="10" s="1"/>
  <c r="H628" i="10" s="1"/>
  <c r="F629" i="10"/>
  <c r="G629" i="10" s="1"/>
  <c r="H629" i="10" s="1"/>
  <c r="F630" i="10"/>
  <c r="G630" i="10" s="1"/>
  <c r="H630" i="10" s="1"/>
  <c r="F631" i="10"/>
  <c r="G631" i="10" s="1"/>
  <c r="H631" i="10" s="1"/>
  <c r="F632" i="10"/>
  <c r="G632" i="10" s="1"/>
  <c r="H632" i="10" s="1"/>
  <c r="F633" i="10"/>
  <c r="G633" i="10" s="1"/>
  <c r="H633" i="10" s="1"/>
  <c r="F634" i="10"/>
  <c r="G634" i="10" s="1"/>
  <c r="H634" i="10" s="1"/>
  <c r="F635" i="10"/>
  <c r="G635" i="10" s="1"/>
  <c r="H635" i="10" s="1"/>
  <c r="F636" i="10"/>
  <c r="G636" i="10" s="1"/>
  <c r="H636" i="10" s="1"/>
  <c r="F637" i="10"/>
  <c r="G637" i="10" s="1"/>
  <c r="H637" i="10" s="1"/>
  <c r="F638" i="10"/>
  <c r="G638" i="10" s="1"/>
  <c r="H638" i="10" s="1"/>
  <c r="F639" i="10"/>
  <c r="G639" i="10" s="1"/>
  <c r="H639" i="10" s="1"/>
  <c r="F640" i="10"/>
  <c r="G640" i="10" s="1"/>
  <c r="H640" i="10" s="1"/>
  <c r="F641" i="10"/>
  <c r="G641" i="10" s="1"/>
  <c r="H641" i="10" s="1"/>
  <c r="F642" i="10"/>
  <c r="G642" i="10" s="1"/>
  <c r="H642" i="10" s="1"/>
  <c r="F643" i="10"/>
  <c r="G643" i="10" s="1"/>
  <c r="H643" i="10" s="1"/>
  <c r="F644" i="10"/>
  <c r="G644" i="10" s="1"/>
  <c r="H644" i="10" s="1"/>
  <c r="F645" i="10"/>
  <c r="G645" i="10" s="1"/>
  <c r="H645" i="10" s="1"/>
  <c r="F646" i="10"/>
  <c r="G646" i="10" s="1"/>
  <c r="H646" i="10" s="1"/>
  <c r="F647" i="10"/>
  <c r="G647" i="10" s="1"/>
  <c r="H647" i="10" s="1"/>
  <c r="F648" i="10"/>
  <c r="G648" i="10" s="1"/>
  <c r="H648" i="10" s="1"/>
  <c r="F649" i="10"/>
  <c r="G649" i="10" s="1"/>
  <c r="H649" i="10" s="1"/>
  <c r="F650" i="10"/>
  <c r="G650" i="10" s="1"/>
  <c r="H650" i="10" s="1"/>
  <c r="F651" i="10"/>
  <c r="G651" i="10" s="1"/>
  <c r="H651" i="10" s="1"/>
  <c r="F652" i="10"/>
  <c r="G652" i="10" s="1"/>
  <c r="H652" i="10" s="1"/>
  <c r="F653" i="10"/>
  <c r="G653" i="10" s="1"/>
  <c r="H653" i="10" s="1"/>
  <c r="F654" i="10"/>
  <c r="G654" i="10" s="1"/>
  <c r="H654" i="10" s="1"/>
  <c r="F655" i="10"/>
  <c r="G655" i="10" s="1"/>
  <c r="H655" i="10" s="1"/>
  <c r="F656" i="10"/>
  <c r="G656" i="10" s="1"/>
  <c r="H656" i="10" s="1"/>
  <c r="F657" i="10"/>
  <c r="G657" i="10" s="1"/>
  <c r="H657" i="10" s="1"/>
  <c r="F658" i="10"/>
  <c r="G658" i="10" s="1"/>
  <c r="H658" i="10" s="1"/>
  <c r="F659" i="10"/>
  <c r="G659" i="10" s="1"/>
  <c r="H659" i="10" s="1"/>
  <c r="F660" i="10"/>
  <c r="G660" i="10" s="1"/>
  <c r="H660" i="10" s="1"/>
  <c r="F661" i="10"/>
  <c r="G661" i="10" s="1"/>
  <c r="H661" i="10" s="1"/>
  <c r="F662" i="10"/>
  <c r="G662" i="10" s="1"/>
  <c r="H662" i="10" s="1"/>
  <c r="F663" i="10"/>
  <c r="G663" i="10" s="1"/>
  <c r="H663" i="10" s="1"/>
  <c r="F664" i="10"/>
  <c r="G664" i="10" s="1"/>
  <c r="H664" i="10" s="1"/>
  <c r="F665" i="10"/>
  <c r="F666" i="10"/>
  <c r="G666" i="10" s="1"/>
  <c r="H666" i="10" s="1"/>
  <c r="F667" i="10"/>
  <c r="G667" i="10" s="1"/>
  <c r="H667" i="10" s="1"/>
  <c r="F668" i="10"/>
  <c r="G668" i="10" s="1"/>
  <c r="H668" i="10" s="1"/>
  <c r="F669" i="10"/>
  <c r="G669" i="10" s="1"/>
  <c r="H669" i="10" s="1"/>
  <c r="F670" i="10"/>
  <c r="G670" i="10" s="1"/>
  <c r="H670" i="10" s="1"/>
  <c r="F671" i="10"/>
  <c r="G671" i="10" s="1"/>
  <c r="H671" i="10" s="1"/>
  <c r="F672" i="10"/>
  <c r="G672" i="10" s="1"/>
  <c r="H672" i="10" s="1"/>
  <c r="F673" i="10"/>
  <c r="G673" i="10" s="1"/>
  <c r="H673" i="10" s="1"/>
  <c r="F674" i="10"/>
  <c r="G674" i="10" s="1"/>
  <c r="H674" i="10" s="1"/>
  <c r="F675" i="10"/>
  <c r="G675" i="10" s="1"/>
  <c r="H675" i="10" s="1"/>
  <c r="F676" i="10"/>
  <c r="G676" i="10" s="1"/>
  <c r="H676" i="10" s="1"/>
  <c r="F677" i="10"/>
  <c r="G677" i="10" s="1"/>
  <c r="H677" i="10" s="1"/>
  <c r="F678" i="10"/>
  <c r="G678" i="10" s="1"/>
  <c r="H678" i="10" s="1"/>
  <c r="F679" i="10"/>
  <c r="G679" i="10" s="1"/>
  <c r="H679" i="10" s="1"/>
  <c r="F680" i="10"/>
  <c r="G680" i="10" s="1"/>
  <c r="H680" i="10" s="1"/>
  <c r="F681" i="10"/>
  <c r="G681" i="10" s="1"/>
  <c r="H681" i="10" s="1"/>
  <c r="F682" i="10"/>
  <c r="G682" i="10" s="1"/>
  <c r="H682" i="10" s="1"/>
  <c r="F683" i="10"/>
  <c r="G683" i="10" s="1"/>
  <c r="H683" i="10" s="1"/>
  <c r="F684" i="10"/>
  <c r="G684" i="10" s="1"/>
  <c r="H684" i="10" s="1"/>
  <c r="F685" i="10"/>
  <c r="G685" i="10" s="1"/>
  <c r="H685" i="10" s="1"/>
  <c r="F686" i="10"/>
  <c r="G686" i="10" s="1"/>
  <c r="H686" i="10" s="1"/>
  <c r="F687" i="10"/>
  <c r="G687" i="10" s="1"/>
  <c r="H687" i="10" s="1"/>
  <c r="F688" i="10"/>
  <c r="G688" i="10" s="1"/>
  <c r="H688" i="10" s="1"/>
  <c r="F689" i="10"/>
  <c r="G689" i="10" s="1"/>
  <c r="H689" i="10" s="1"/>
  <c r="F690" i="10"/>
  <c r="G690" i="10" s="1"/>
  <c r="H690" i="10" s="1"/>
  <c r="F691" i="10"/>
  <c r="G691" i="10" s="1"/>
  <c r="H691" i="10" s="1"/>
  <c r="F692" i="10"/>
  <c r="G692" i="10" s="1"/>
  <c r="H692" i="10" s="1"/>
  <c r="F693" i="10"/>
  <c r="G693" i="10" s="1"/>
  <c r="H693" i="10" s="1"/>
  <c r="F694" i="10"/>
  <c r="G694" i="10" s="1"/>
  <c r="H694" i="10" s="1"/>
  <c r="F695" i="10"/>
  <c r="G695" i="10" s="1"/>
  <c r="H695" i="10" s="1"/>
  <c r="F696" i="10"/>
  <c r="G696" i="10" s="1"/>
  <c r="H696" i="10" s="1"/>
  <c r="F697" i="10"/>
  <c r="G697" i="10" s="1"/>
  <c r="H697" i="10" s="1"/>
  <c r="F698" i="10"/>
  <c r="G698" i="10" s="1"/>
  <c r="H698" i="10" s="1"/>
  <c r="F699" i="10"/>
  <c r="G699" i="10" s="1"/>
  <c r="H699" i="10" s="1"/>
  <c r="F700" i="10"/>
  <c r="G700" i="10" s="1"/>
  <c r="H700" i="10" s="1"/>
  <c r="F701" i="10"/>
  <c r="G701" i="10" s="1"/>
  <c r="H701" i="10" s="1"/>
  <c r="F702" i="10"/>
  <c r="G702" i="10" s="1"/>
  <c r="H702" i="10" s="1"/>
  <c r="F703" i="10"/>
  <c r="G703" i="10" s="1"/>
  <c r="H703" i="10" s="1"/>
  <c r="F704" i="10"/>
  <c r="G704" i="10" s="1"/>
  <c r="H704" i="10" s="1"/>
  <c r="F705" i="10"/>
  <c r="F706" i="10"/>
  <c r="G706" i="10" s="1"/>
  <c r="H706" i="10" s="1"/>
  <c r="F707" i="10"/>
  <c r="G707" i="10" s="1"/>
  <c r="H707" i="10" s="1"/>
  <c r="F708" i="10"/>
  <c r="G708" i="10" s="1"/>
  <c r="H708" i="10" s="1"/>
  <c r="F709" i="10"/>
  <c r="G709" i="10" s="1"/>
  <c r="H709" i="10" s="1"/>
  <c r="F710" i="10"/>
  <c r="G710" i="10" s="1"/>
  <c r="H710" i="10" s="1"/>
  <c r="F711" i="10"/>
  <c r="G711" i="10" s="1"/>
  <c r="H711" i="10" s="1"/>
  <c r="F712" i="10"/>
  <c r="G712" i="10" s="1"/>
  <c r="H712" i="10" s="1"/>
  <c r="F713" i="10"/>
  <c r="G713" i="10" s="1"/>
  <c r="H713" i="10" s="1"/>
  <c r="F714" i="10"/>
  <c r="G714" i="10" s="1"/>
  <c r="H714" i="10" s="1"/>
  <c r="F715" i="10"/>
  <c r="G715" i="10" s="1"/>
  <c r="H715" i="10" s="1"/>
  <c r="F716" i="10"/>
  <c r="G716" i="10" s="1"/>
  <c r="H716" i="10" s="1"/>
  <c r="F717" i="10"/>
  <c r="G717" i="10" s="1"/>
  <c r="H717" i="10" s="1"/>
  <c r="F718" i="10"/>
  <c r="G718" i="10" s="1"/>
  <c r="H718" i="10" s="1"/>
  <c r="F719" i="10"/>
  <c r="G719" i="10" s="1"/>
  <c r="H719" i="10" s="1"/>
  <c r="F720" i="10"/>
  <c r="G720" i="10" s="1"/>
  <c r="H720" i="10" s="1"/>
  <c r="F721" i="10"/>
  <c r="G721" i="10" s="1"/>
  <c r="H721" i="10" s="1"/>
  <c r="F722" i="10"/>
  <c r="G722" i="10" s="1"/>
  <c r="H722" i="10" s="1"/>
  <c r="F723" i="10"/>
  <c r="G723" i="10" s="1"/>
  <c r="H723" i="10" s="1"/>
  <c r="F724" i="10"/>
  <c r="G724" i="10" s="1"/>
  <c r="H724" i="10" s="1"/>
  <c r="F725" i="10"/>
  <c r="G725" i="10" s="1"/>
  <c r="H725" i="10" s="1"/>
  <c r="F726" i="10"/>
  <c r="G726" i="10" s="1"/>
  <c r="H726" i="10" s="1"/>
  <c r="F727" i="10"/>
  <c r="G727" i="10" s="1"/>
  <c r="H727" i="10" s="1"/>
  <c r="F728" i="10"/>
  <c r="G728" i="10" s="1"/>
  <c r="H728" i="10" s="1"/>
  <c r="F729" i="10"/>
  <c r="G729" i="10" s="1"/>
  <c r="H729" i="10" s="1"/>
  <c r="F730" i="10"/>
  <c r="G730" i="10" s="1"/>
  <c r="H730" i="10" s="1"/>
  <c r="F731" i="10"/>
  <c r="G731" i="10" s="1"/>
  <c r="H731" i="10" s="1"/>
  <c r="F732" i="10"/>
  <c r="G732" i="10" s="1"/>
  <c r="H732" i="10" s="1"/>
  <c r="F733" i="10"/>
  <c r="G733" i="10" s="1"/>
  <c r="H733" i="10" s="1"/>
  <c r="F734" i="10"/>
  <c r="G734" i="10" s="1"/>
  <c r="H734" i="10" s="1"/>
  <c r="F735" i="10"/>
  <c r="G735" i="10" s="1"/>
  <c r="H735" i="10" s="1"/>
  <c r="F736" i="10"/>
  <c r="G736" i="10" s="1"/>
  <c r="H736" i="10" s="1"/>
  <c r="F737" i="10"/>
  <c r="G737" i="10" s="1"/>
  <c r="H737" i="10" s="1"/>
  <c r="F738" i="10"/>
  <c r="G738" i="10" s="1"/>
  <c r="H738" i="10" s="1"/>
  <c r="F739" i="10"/>
  <c r="G739" i="10" s="1"/>
  <c r="H739" i="10" s="1"/>
  <c r="F740" i="10"/>
  <c r="G740" i="10" s="1"/>
  <c r="H740" i="10" s="1"/>
  <c r="F42" i="10"/>
  <c r="G42" i="10" s="1"/>
  <c r="H42" i="10" s="1"/>
  <c r="F43" i="10"/>
  <c r="G43" i="10" s="1"/>
  <c r="H43" i="10" s="1"/>
  <c r="F44" i="10"/>
  <c r="G44" i="10" s="1"/>
  <c r="H44" i="10" s="1"/>
  <c r="F45" i="10"/>
  <c r="G45" i="10" s="1"/>
  <c r="H45" i="10" s="1"/>
  <c r="F46" i="10"/>
  <c r="G46" i="10" s="1"/>
  <c r="H46" i="10" s="1"/>
  <c r="F47" i="10"/>
  <c r="G47" i="10" s="1"/>
  <c r="H47" i="10" s="1"/>
  <c r="F48" i="10"/>
  <c r="G48" i="10" s="1"/>
  <c r="H48" i="10" s="1"/>
  <c r="F49" i="10"/>
  <c r="G49" i="10" s="1"/>
  <c r="H49" i="10" s="1"/>
  <c r="F50" i="10"/>
  <c r="G50" i="10" s="1"/>
  <c r="H50" i="10" s="1"/>
  <c r="F51" i="10"/>
  <c r="G51" i="10" s="1"/>
  <c r="H51" i="10" s="1"/>
  <c r="F52" i="10"/>
  <c r="G52" i="10" s="1"/>
  <c r="H52" i="10" s="1"/>
  <c r="F53" i="10"/>
  <c r="G53" i="10" s="1"/>
  <c r="H53" i="10" s="1"/>
  <c r="F54" i="10"/>
  <c r="G54" i="10" s="1"/>
  <c r="H54" i="10" s="1"/>
  <c r="F55" i="10"/>
  <c r="G55" i="10" s="1"/>
  <c r="H55" i="10" s="1"/>
  <c r="F56" i="10"/>
  <c r="G56" i="10" s="1"/>
  <c r="H56" i="10" s="1"/>
  <c r="F57" i="10"/>
  <c r="G57" i="10" s="1"/>
  <c r="H57" i="10" s="1"/>
  <c r="F58" i="10"/>
  <c r="G58" i="10" s="1"/>
  <c r="H58" i="10" s="1"/>
  <c r="F59" i="10"/>
  <c r="G59" i="10" s="1"/>
  <c r="H59" i="10" s="1"/>
  <c r="F60" i="10"/>
  <c r="G60" i="10" s="1"/>
  <c r="H60" i="10" s="1"/>
  <c r="F61" i="10"/>
  <c r="G61" i="10" s="1"/>
  <c r="H61" i="10" s="1"/>
  <c r="F62" i="10"/>
  <c r="G62" i="10" s="1"/>
  <c r="H62" i="10" s="1"/>
  <c r="F63" i="10"/>
  <c r="G63" i="10" s="1"/>
  <c r="H63" i="10" s="1"/>
  <c r="F64" i="10"/>
  <c r="G64" i="10" s="1"/>
  <c r="H64" i="10" s="1"/>
  <c r="F65" i="10"/>
  <c r="G65" i="10" s="1"/>
  <c r="H65" i="10" s="1"/>
  <c r="F66" i="10"/>
  <c r="G66" i="10" s="1"/>
  <c r="H66" i="10" s="1"/>
  <c r="F67" i="10"/>
  <c r="G67" i="10" s="1"/>
  <c r="H67" i="10" s="1"/>
  <c r="F68" i="10"/>
  <c r="G68" i="10" s="1"/>
  <c r="H68" i="10" s="1"/>
  <c r="F69" i="10"/>
  <c r="G69" i="10" s="1"/>
  <c r="H69" i="10" s="1"/>
  <c r="F70" i="10"/>
  <c r="G70" i="10" s="1"/>
  <c r="H70" i="10" s="1"/>
  <c r="F71" i="10"/>
  <c r="G71" i="10" s="1"/>
  <c r="H71" i="10" s="1"/>
  <c r="F72" i="10"/>
  <c r="G72" i="10" s="1"/>
  <c r="H72" i="10" s="1"/>
  <c r="F73" i="10"/>
  <c r="G73" i="10" s="1"/>
  <c r="H73" i="10" s="1"/>
  <c r="F74" i="10"/>
  <c r="G74" i="10" s="1"/>
  <c r="H74" i="10" s="1"/>
  <c r="F75" i="10"/>
  <c r="G75" i="10" s="1"/>
  <c r="H75" i="10" s="1"/>
  <c r="F76" i="10"/>
  <c r="G76" i="10" s="1"/>
  <c r="H76" i="10" s="1"/>
  <c r="F77" i="10"/>
  <c r="G77" i="10" s="1"/>
  <c r="H77" i="10" s="1"/>
  <c r="F78" i="10"/>
  <c r="G78" i="10" s="1"/>
  <c r="H78" i="10" s="1"/>
  <c r="F79" i="10"/>
  <c r="G79" i="10" s="1"/>
  <c r="H79" i="10" s="1"/>
  <c r="F80" i="10"/>
  <c r="G80" i="10" s="1"/>
  <c r="H80" i="10" s="1"/>
  <c r="F81" i="10"/>
  <c r="G81" i="10" s="1"/>
  <c r="H81" i="10" s="1"/>
  <c r="F82" i="10"/>
  <c r="G82" i="10" s="1"/>
  <c r="H82" i="10" s="1"/>
  <c r="F83" i="10"/>
  <c r="G83" i="10" s="1"/>
  <c r="H83" i="10" s="1"/>
  <c r="F84" i="10"/>
  <c r="G84" i="10" s="1"/>
  <c r="H84" i="10" s="1"/>
  <c r="F85" i="10"/>
  <c r="G85" i="10" s="1"/>
  <c r="H85" i="10" s="1"/>
  <c r="F86" i="10"/>
  <c r="G86" i="10" s="1"/>
  <c r="H86" i="10" s="1"/>
  <c r="F87" i="10"/>
  <c r="G87" i="10" s="1"/>
  <c r="H87" i="10" s="1"/>
  <c r="F88" i="10"/>
  <c r="G88" i="10" s="1"/>
  <c r="H88" i="10" s="1"/>
  <c r="F89" i="10"/>
  <c r="G89" i="10" s="1"/>
  <c r="H89" i="10" s="1"/>
  <c r="F90" i="10"/>
  <c r="G90" i="10" s="1"/>
  <c r="H90" i="10" s="1"/>
  <c r="F91" i="10"/>
  <c r="G91" i="10" s="1"/>
  <c r="H91" i="10" s="1"/>
  <c r="F92" i="10"/>
  <c r="G92" i="10" s="1"/>
  <c r="H92" i="10" s="1"/>
  <c r="F93" i="10"/>
  <c r="G93" i="10" s="1"/>
  <c r="H93" i="10" s="1"/>
  <c r="F94" i="10"/>
  <c r="G94" i="10" s="1"/>
  <c r="H94" i="10" s="1"/>
  <c r="F95" i="10"/>
  <c r="G95" i="10" s="1"/>
  <c r="H95" i="10" s="1"/>
  <c r="F96" i="10"/>
  <c r="G96" i="10" s="1"/>
  <c r="H96" i="10" s="1"/>
  <c r="F97" i="10"/>
  <c r="G97" i="10" s="1"/>
  <c r="H97" i="10" s="1"/>
  <c r="F98" i="10"/>
  <c r="G98" i="10" s="1"/>
  <c r="H98" i="10" s="1"/>
  <c r="F99" i="10"/>
  <c r="G99" i="10" s="1"/>
  <c r="H99" i="10" s="1"/>
  <c r="F100" i="10"/>
  <c r="G100" i="10" s="1"/>
  <c r="H100" i="10" s="1"/>
  <c r="F101" i="10"/>
  <c r="G101" i="10" s="1"/>
  <c r="H101" i="10" s="1"/>
  <c r="F102" i="10"/>
  <c r="G102" i="10" s="1"/>
  <c r="H102" i="10" s="1"/>
  <c r="F103" i="10"/>
  <c r="G103" i="10" s="1"/>
  <c r="H103" i="10" s="1"/>
  <c r="F104" i="10"/>
  <c r="G104" i="10" s="1"/>
  <c r="H104" i="10" s="1"/>
  <c r="F105" i="10"/>
  <c r="G105" i="10" s="1"/>
  <c r="H105" i="10" s="1"/>
  <c r="F106" i="10"/>
  <c r="G106" i="10" s="1"/>
  <c r="H106" i="10" s="1"/>
  <c r="F107" i="10"/>
  <c r="G107" i="10" s="1"/>
  <c r="H107" i="10" s="1"/>
  <c r="F108" i="10"/>
  <c r="G108" i="10" s="1"/>
  <c r="H108" i="10" s="1"/>
  <c r="F109" i="10"/>
  <c r="G109" i="10" s="1"/>
  <c r="H109" i="10" s="1"/>
  <c r="F110" i="10"/>
  <c r="G110" i="10" s="1"/>
  <c r="H110" i="10" s="1"/>
  <c r="F111" i="10"/>
  <c r="G111" i="10" s="1"/>
  <c r="H111" i="10" s="1"/>
  <c r="F112" i="10"/>
  <c r="G112" i="10" s="1"/>
  <c r="H112" i="10" s="1"/>
  <c r="F113" i="10"/>
  <c r="G113" i="10" s="1"/>
  <c r="H113" i="10" s="1"/>
  <c r="F114" i="10"/>
  <c r="G114" i="10" s="1"/>
  <c r="H114" i="10" s="1"/>
  <c r="F115" i="10"/>
  <c r="G115" i="10" s="1"/>
  <c r="H115" i="10" s="1"/>
  <c r="F116" i="10"/>
  <c r="G116" i="10" s="1"/>
  <c r="H116" i="10" s="1"/>
  <c r="F117" i="10"/>
  <c r="G117" i="10" s="1"/>
  <c r="H117" i="10" s="1"/>
  <c r="F118" i="10"/>
  <c r="G118" i="10" s="1"/>
  <c r="H118" i="10" s="1"/>
  <c r="F119" i="10"/>
  <c r="G119" i="10" s="1"/>
  <c r="H119" i="10" s="1"/>
  <c r="F120" i="10"/>
  <c r="G120" i="10" s="1"/>
  <c r="H120" i="10" s="1"/>
  <c r="F121" i="10"/>
  <c r="G121" i="10" s="1"/>
  <c r="H121" i="10" s="1"/>
  <c r="F122" i="10"/>
  <c r="G122" i="10" s="1"/>
  <c r="H122" i="10" s="1"/>
  <c r="F123" i="10"/>
  <c r="G123" i="10" s="1"/>
  <c r="H123" i="10" s="1"/>
  <c r="F124" i="10"/>
  <c r="G124" i="10" s="1"/>
  <c r="H124" i="10" s="1"/>
  <c r="F125" i="10"/>
  <c r="G125" i="10" s="1"/>
  <c r="H125" i="10" s="1"/>
  <c r="F126" i="10"/>
  <c r="G126" i="10" s="1"/>
  <c r="H126" i="10" s="1"/>
  <c r="F127" i="10"/>
  <c r="G127" i="10" s="1"/>
  <c r="H127" i="10" s="1"/>
  <c r="F128" i="10"/>
  <c r="G128" i="10" s="1"/>
  <c r="H128" i="10" s="1"/>
  <c r="F129" i="10"/>
  <c r="G129" i="10" s="1"/>
  <c r="H129" i="10" s="1"/>
  <c r="F130" i="10"/>
  <c r="G130" i="10" s="1"/>
  <c r="H130" i="10" s="1"/>
  <c r="F131" i="10"/>
  <c r="G131" i="10" s="1"/>
  <c r="H131" i="10" s="1"/>
  <c r="F132" i="10"/>
  <c r="G132" i="10" s="1"/>
  <c r="H132" i="10" s="1"/>
  <c r="F133" i="10"/>
  <c r="G133" i="10" s="1"/>
  <c r="H133" i="10" s="1"/>
  <c r="F134" i="10"/>
  <c r="G134" i="10" s="1"/>
  <c r="H134" i="10" s="1"/>
  <c r="F135" i="10"/>
  <c r="G135" i="10" s="1"/>
  <c r="H135" i="10" s="1"/>
  <c r="F136" i="10"/>
  <c r="G136" i="10" s="1"/>
  <c r="H136" i="10" s="1"/>
  <c r="F137" i="10"/>
  <c r="G137" i="10" s="1"/>
  <c r="H137" i="10" s="1"/>
  <c r="F138" i="10"/>
  <c r="G138" i="10" s="1"/>
  <c r="H138" i="10" s="1"/>
  <c r="F139" i="10"/>
  <c r="G139" i="10" s="1"/>
  <c r="H139" i="10" s="1"/>
  <c r="F140" i="10"/>
  <c r="G140" i="10" s="1"/>
  <c r="H140" i="10" s="1"/>
  <c r="F141" i="10"/>
  <c r="G141" i="10" s="1"/>
  <c r="H141" i="10" s="1"/>
  <c r="F142" i="10"/>
  <c r="G142" i="10" s="1"/>
  <c r="H142" i="10" s="1"/>
  <c r="F143" i="10"/>
  <c r="G143" i="10" s="1"/>
  <c r="H143" i="10" s="1"/>
  <c r="F144" i="10"/>
  <c r="G144" i="10" s="1"/>
  <c r="H144" i="10" s="1"/>
  <c r="F145" i="10"/>
  <c r="G145" i="10" s="1"/>
  <c r="H145" i="10" s="1"/>
  <c r="F146" i="10"/>
  <c r="G146" i="10" s="1"/>
  <c r="H146" i="10" s="1"/>
  <c r="F147" i="10"/>
  <c r="G147" i="10" s="1"/>
  <c r="H147" i="10" s="1"/>
  <c r="F41" i="10"/>
  <c r="G41" i="10" s="1"/>
  <c r="H41" i="10" s="1"/>
  <c r="E42" i="10" l="1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41" i="10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8" i="2"/>
  <c r="F8" i="9" l="1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7" i="9"/>
  <c r="P12" i="1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8" i="9"/>
  <c r="D8" i="9"/>
  <c r="D9" i="9" s="1"/>
  <c r="D10" i="9" s="1"/>
  <c r="D11" i="9" s="1"/>
  <c r="D12" i="9" s="1"/>
  <c r="D13" i="9" s="1"/>
  <c r="D14" i="9" s="1"/>
  <c r="D15" i="9" s="1"/>
  <c r="D16" i="9" s="1"/>
  <c r="D17" i="9" s="1"/>
  <c r="D18" i="9" s="1"/>
  <c r="D19" i="9" s="1"/>
  <c r="D20" i="9" s="1"/>
  <c r="D21" i="9" s="1"/>
  <c r="D22" i="9" s="1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8" i="9"/>
  <c r="F25" i="8" l="1"/>
  <c r="H25" i="8" s="1"/>
  <c r="F40" i="2" l="1"/>
  <c r="E309" i="3"/>
  <c r="F309" i="3" s="1"/>
  <c r="E310" i="3"/>
  <c r="F310" i="3" s="1"/>
  <c r="G310" i="3" s="1"/>
  <c r="E311" i="3"/>
  <c r="F311" i="3" s="1"/>
  <c r="G311" i="3" s="1"/>
  <c r="E312" i="3"/>
  <c r="F312" i="3" s="1"/>
  <c r="G312" i="3" s="1"/>
  <c r="E313" i="3"/>
  <c r="F313" i="3" s="1"/>
  <c r="G313" i="3" s="1"/>
  <c r="E314" i="3"/>
  <c r="F314" i="3" s="1"/>
  <c r="G314" i="3" s="1"/>
  <c r="E315" i="3"/>
  <c r="F315" i="3" s="1"/>
  <c r="E316" i="3"/>
  <c r="F316" i="3" s="1"/>
  <c r="E317" i="3"/>
  <c r="F317" i="3" s="1"/>
  <c r="E318" i="3"/>
  <c r="F318" i="3" s="1"/>
  <c r="G318" i="3" s="1"/>
  <c r="E319" i="3"/>
  <c r="F319" i="3" s="1"/>
  <c r="G319" i="3" s="1"/>
  <c r="E320" i="3"/>
  <c r="F320" i="3" s="1"/>
  <c r="G320" i="3" s="1"/>
  <c r="E321" i="3"/>
  <c r="F321" i="3" s="1"/>
  <c r="G321" i="3" s="1"/>
  <c r="E322" i="3"/>
  <c r="F322" i="3" s="1"/>
  <c r="G322" i="3" s="1"/>
  <c r="E323" i="3"/>
  <c r="F323" i="3" s="1"/>
  <c r="E324" i="3"/>
  <c r="F324" i="3" s="1"/>
  <c r="E325" i="3"/>
  <c r="F325" i="3" s="1"/>
  <c r="E326" i="3"/>
  <c r="F326" i="3" s="1"/>
  <c r="G326" i="3" s="1"/>
  <c r="E327" i="3"/>
  <c r="F327" i="3" s="1"/>
  <c r="G327" i="3" s="1"/>
  <c r="E328" i="3"/>
  <c r="F328" i="3" s="1"/>
  <c r="G328" i="3" s="1"/>
  <c r="E329" i="3"/>
  <c r="F329" i="3" s="1"/>
  <c r="G329" i="3" s="1"/>
  <c r="E330" i="3"/>
  <c r="F330" i="3" s="1"/>
  <c r="G330" i="3" s="1"/>
  <c r="E331" i="3"/>
  <c r="F331" i="3" s="1"/>
  <c r="E332" i="3"/>
  <c r="F332" i="3" s="1"/>
  <c r="E333" i="3"/>
  <c r="F333" i="3" s="1"/>
  <c r="E334" i="3"/>
  <c r="F334" i="3" s="1"/>
  <c r="E335" i="3"/>
  <c r="F335" i="3" s="1"/>
  <c r="G335" i="3" s="1"/>
  <c r="E336" i="3"/>
  <c r="F336" i="3" s="1"/>
  <c r="G336" i="3" s="1"/>
  <c r="E337" i="3"/>
  <c r="F337" i="3" s="1"/>
  <c r="G337" i="3" s="1"/>
  <c r="E338" i="3"/>
  <c r="F338" i="3" s="1"/>
  <c r="G338" i="3" s="1"/>
  <c r="E339" i="3"/>
  <c r="F339" i="3" s="1"/>
  <c r="E340" i="3"/>
  <c r="F340" i="3" s="1"/>
  <c r="E341" i="3"/>
  <c r="F341" i="3" s="1"/>
  <c r="E342" i="3"/>
  <c r="F342" i="3" s="1"/>
  <c r="G342" i="3" s="1"/>
  <c r="E343" i="3"/>
  <c r="F343" i="3" s="1"/>
  <c r="G343" i="3" s="1"/>
  <c r="E344" i="3"/>
  <c r="F344" i="3" s="1"/>
  <c r="G344" i="3" s="1"/>
  <c r="E345" i="3"/>
  <c r="F345" i="3" s="1"/>
  <c r="G345" i="3" s="1"/>
  <c r="E346" i="3"/>
  <c r="F346" i="3" s="1"/>
  <c r="E347" i="3"/>
  <c r="F347" i="3" s="1"/>
  <c r="E348" i="3"/>
  <c r="F348" i="3" s="1"/>
  <c r="G348" i="3" s="1"/>
  <c r="E349" i="3"/>
  <c r="F349" i="3" s="1"/>
  <c r="E350" i="3"/>
  <c r="F350" i="3" s="1"/>
  <c r="E351" i="3"/>
  <c r="F351" i="3" s="1"/>
  <c r="G351" i="3" s="1"/>
  <c r="E352" i="3"/>
  <c r="F352" i="3" s="1"/>
  <c r="G352" i="3" s="1"/>
  <c r="E353" i="3"/>
  <c r="F353" i="3" s="1"/>
  <c r="G353" i="3" s="1"/>
  <c r="E354" i="3"/>
  <c r="F354" i="3" s="1"/>
  <c r="G354" i="3" s="1"/>
  <c r="E355" i="3"/>
  <c r="F355" i="3" s="1"/>
  <c r="E356" i="3"/>
  <c r="F356" i="3" s="1"/>
  <c r="G356" i="3" s="1"/>
  <c r="E357" i="3"/>
  <c r="F357" i="3" s="1"/>
  <c r="E358" i="3"/>
  <c r="F358" i="3" s="1"/>
  <c r="G358" i="3" s="1"/>
  <c r="E359" i="3"/>
  <c r="F359" i="3" s="1"/>
  <c r="G359" i="3" s="1"/>
  <c r="E360" i="3"/>
  <c r="F360" i="3" s="1"/>
  <c r="G360" i="3" s="1"/>
  <c r="E361" i="3"/>
  <c r="F361" i="3" s="1"/>
  <c r="G361" i="3" s="1"/>
  <c r="E362" i="3"/>
  <c r="F362" i="3" s="1"/>
  <c r="E363" i="3"/>
  <c r="F363" i="3" s="1"/>
  <c r="E364" i="3"/>
  <c r="F364" i="3" s="1"/>
  <c r="G364" i="3" s="1"/>
  <c r="E365" i="3"/>
  <c r="F365" i="3" s="1"/>
  <c r="E366" i="3"/>
  <c r="F366" i="3" s="1"/>
  <c r="E367" i="3"/>
  <c r="F367" i="3" s="1"/>
  <c r="G367" i="3" s="1"/>
  <c r="E368" i="3"/>
  <c r="F368" i="3" s="1"/>
  <c r="E369" i="3"/>
  <c r="F369" i="3" s="1"/>
  <c r="E370" i="3"/>
  <c r="F370" i="3" s="1"/>
  <c r="E371" i="3"/>
  <c r="F371" i="3" s="1"/>
  <c r="G371" i="3" s="1"/>
  <c r="E372" i="3"/>
  <c r="F372" i="3" s="1"/>
  <c r="G372" i="3" s="1"/>
  <c r="E373" i="3"/>
  <c r="F373" i="3" s="1"/>
  <c r="E374" i="3"/>
  <c r="F374" i="3" s="1"/>
  <c r="G374" i="3" s="1"/>
  <c r="E375" i="3"/>
  <c r="F375" i="3" s="1"/>
  <c r="G375" i="3" s="1"/>
  <c r="E376" i="3"/>
  <c r="F376" i="3" s="1"/>
  <c r="G376" i="3" s="1"/>
  <c r="E377" i="3"/>
  <c r="F377" i="3" s="1"/>
  <c r="G377" i="3" s="1"/>
  <c r="E378" i="3"/>
  <c r="F378" i="3" s="1"/>
  <c r="G378" i="3" s="1"/>
  <c r="E379" i="3"/>
  <c r="F379" i="3" s="1"/>
  <c r="E380" i="3"/>
  <c r="F380" i="3" s="1"/>
  <c r="G380" i="3" s="1"/>
  <c r="E381" i="3"/>
  <c r="F381" i="3" s="1"/>
  <c r="E382" i="3"/>
  <c r="F382" i="3" s="1"/>
  <c r="G382" i="3" s="1"/>
  <c r="E383" i="3"/>
  <c r="F383" i="3" s="1"/>
  <c r="G383" i="3" s="1"/>
  <c r="E384" i="3"/>
  <c r="F384" i="3" s="1"/>
  <c r="E385" i="3"/>
  <c r="F385" i="3" s="1"/>
  <c r="G385" i="3" s="1"/>
  <c r="E386" i="3"/>
  <c r="F386" i="3" s="1"/>
  <c r="G386" i="3" s="1"/>
  <c r="E387" i="3"/>
  <c r="F387" i="3" s="1"/>
  <c r="E388" i="3"/>
  <c r="F388" i="3" s="1"/>
  <c r="E389" i="3"/>
  <c r="F389" i="3" s="1"/>
  <c r="E390" i="3"/>
  <c r="F390" i="3" s="1"/>
  <c r="E391" i="3"/>
  <c r="F391" i="3" s="1"/>
  <c r="G391" i="3" s="1"/>
  <c r="E392" i="3"/>
  <c r="F392" i="3" s="1"/>
  <c r="E393" i="3"/>
  <c r="F393" i="3" s="1"/>
  <c r="E394" i="3"/>
  <c r="F394" i="3" s="1"/>
  <c r="G394" i="3" s="1"/>
  <c r="E395" i="3"/>
  <c r="F395" i="3" s="1"/>
  <c r="G395" i="3" s="1"/>
  <c r="E396" i="3"/>
  <c r="F396" i="3" s="1"/>
  <c r="G396" i="3" s="1"/>
  <c r="E397" i="3"/>
  <c r="F397" i="3" s="1"/>
  <c r="E398" i="3"/>
  <c r="F398" i="3" s="1"/>
  <c r="E399" i="3"/>
  <c r="F399" i="3" s="1"/>
  <c r="G399" i="3" s="1"/>
  <c r="E400" i="3"/>
  <c r="F400" i="3" s="1"/>
  <c r="G400" i="3" s="1"/>
  <c r="E401" i="3"/>
  <c r="F401" i="3" s="1"/>
  <c r="G401" i="3" s="1"/>
  <c r="E402" i="3"/>
  <c r="F402" i="3" s="1"/>
  <c r="E403" i="3"/>
  <c r="F403" i="3"/>
  <c r="E404" i="3"/>
  <c r="F404" i="3" s="1"/>
  <c r="G404" i="3" s="1"/>
  <c r="E405" i="3"/>
  <c r="F405" i="3" s="1"/>
  <c r="G405" i="3" s="1"/>
  <c r="E406" i="3"/>
  <c r="F406" i="3" s="1"/>
  <c r="G406" i="3" s="1"/>
  <c r="E407" i="3"/>
  <c r="F407" i="3" s="1"/>
  <c r="G407" i="3" s="1"/>
  <c r="E408" i="3"/>
  <c r="F408" i="3" s="1"/>
  <c r="G408" i="3" s="1"/>
  <c r="E409" i="3"/>
  <c r="F409" i="3" s="1"/>
  <c r="G409" i="3" s="1"/>
  <c r="E410" i="3"/>
  <c r="F410" i="3" s="1"/>
  <c r="G410" i="3" s="1"/>
  <c r="E411" i="3"/>
  <c r="F411" i="3" s="1"/>
  <c r="E412" i="3"/>
  <c r="F412" i="3" s="1"/>
  <c r="E413" i="3"/>
  <c r="F413" i="3" s="1"/>
  <c r="E414" i="3"/>
  <c r="F414" i="3" s="1"/>
  <c r="G414" i="3" s="1"/>
  <c r="E415" i="3"/>
  <c r="F415" i="3" s="1"/>
  <c r="G415" i="3" s="1"/>
  <c r="E416" i="3"/>
  <c r="F416" i="3" s="1"/>
  <c r="G416" i="3" s="1"/>
  <c r="E417" i="3"/>
  <c r="F417" i="3" s="1"/>
  <c r="G417" i="3" s="1"/>
  <c r="E418" i="3"/>
  <c r="F418" i="3" s="1"/>
  <c r="G418" i="3" s="1"/>
  <c r="E419" i="3"/>
  <c r="F419" i="3" s="1"/>
  <c r="G419" i="3" s="1"/>
  <c r="E420" i="3"/>
  <c r="F420" i="3" s="1"/>
  <c r="E421" i="3"/>
  <c r="F421" i="3" s="1"/>
  <c r="G421" i="3" s="1"/>
  <c r="E422" i="3"/>
  <c r="F422" i="3" s="1"/>
  <c r="G422" i="3" s="1"/>
  <c r="E423" i="3"/>
  <c r="F423" i="3" s="1"/>
  <c r="G423" i="3" s="1"/>
  <c r="E424" i="3"/>
  <c r="F424" i="3" s="1"/>
  <c r="G424" i="3" s="1"/>
  <c r="E425" i="3"/>
  <c r="F425" i="3" s="1"/>
  <c r="E426" i="3"/>
  <c r="F426" i="3" s="1"/>
  <c r="E427" i="3"/>
  <c r="F427" i="3" s="1"/>
  <c r="G427" i="3" s="1"/>
  <c r="E428" i="3"/>
  <c r="F428" i="3" s="1"/>
  <c r="E429" i="3"/>
  <c r="F429" i="3" s="1"/>
  <c r="E430" i="3"/>
  <c r="F430" i="3" s="1"/>
  <c r="G430" i="3" s="1"/>
  <c r="E431" i="3"/>
  <c r="F431" i="3" s="1"/>
  <c r="G431" i="3" s="1"/>
  <c r="E432" i="3"/>
  <c r="F432" i="3" s="1"/>
  <c r="G432" i="3" s="1"/>
  <c r="E433" i="3"/>
  <c r="F433" i="3" s="1"/>
  <c r="G433" i="3" s="1"/>
  <c r="E434" i="3"/>
  <c r="F434" i="3" s="1"/>
  <c r="E435" i="3"/>
  <c r="F435" i="3" s="1"/>
  <c r="G435" i="3" s="1"/>
  <c r="E436" i="3"/>
  <c r="F436" i="3" s="1"/>
  <c r="G436" i="3" s="1"/>
  <c r="E437" i="3"/>
  <c r="F437" i="3" s="1"/>
  <c r="G437" i="3" s="1"/>
  <c r="E438" i="3"/>
  <c r="F438" i="3" s="1"/>
  <c r="G438" i="3" s="1"/>
  <c r="E439" i="3"/>
  <c r="F439" i="3" s="1"/>
  <c r="E440" i="3"/>
  <c r="F440" i="3" s="1"/>
  <c r="G440" i="3" s="1"/>
  <c r="E441" i="3"/>
  <c r="F441" i="3" s="1"/>
  <c r="G441" i="3" s="1"/>
  <c r="E442" i="3"/>
  <c r="F442" i="3" s="1"/>
  <c r="E443" i="3"/>
  <c r="F443" i="3" s="1"/>
  <c r="G443" i="3" s="1"/>
  <c r="E444" i="3"/>
  <c r="F444" i="3" s="1"/>
  <c r="G444" i="3" s="1"/>
  <c r="E445" i="3"/>
  <c r="F445" i="3" s="1"/>
  <c r="E446" i="3"/>
  <c r="F446" i="3"/>
  <c r="G446" i="3" s="1"/>
  <c r="E447" i="3"/>
  <c r="F447" i="3" s="1"/>
  <c r="G447" i="3" s="1"/>
  <c r="E448" i="3"/>
  <c r="F448" i="3" s="1"/>
  <c r="G448" i="3" s="1"/>
  <c r="E449" i="3"/>
  <c r="F449" i="3" s="1"/>
  <c r="G449" i="3" s="1"/>
  <c r="E450" i="3"/>
  <c r="F450" i="3" s="1"/>
  <c r="G450" i="3" s="1"/>
  <c r="E451" i="3"/>
  <c r="F451" i="3" s="1"/>
  <c r="E452" i="3"/>
  <c r="F452" i="3" s="1"/>
  <c r="G452" i="3" s="1"/>
  <c r="E453" i="3"/>
  <c r="F453" i="3" s="1"/>
  <c r="G453" i="3" s="1"/>
  <c r="E454" i="3"/>
  <c r="F454" i="3" s="1"/>
  <c r="G454" i="3" s="1"/>
  <c r="E455" i="3"/>
  <c r="F455" i="3" s="1"/>
  <c r="E456" i="3"/>
  <c r="F456" i="3" s="1"/>
  <c r="G456" i="3" s="1"/>
  <c r="E457" i="3"/>
  <c r="F457" i="3" s="1"/>
  <c r="G457" i="3" s="1"/>
  <c r="E458" i="3"/>
  <c r="F458" i="3" s="1"/>
  <c r="G458" i="3" s="1"/>
  <c r="E459" i="3"/>
  <c r="F459" i="3" s="1"/>
  <c r="G459" i="3" s="1"/>
  <c r="E460" i="3"/>
  <c r="F460" i="3" s="1"/>
  <c r="G460" i="3" s="1"/>
  <c r="E461" i="3"/>
  <c r="F461" i="3" s="1"/>
  <c r="E462" i="3"/>
  <c r="F462" i="3" s="1"/>
  <c r="G462" i="3" s="1"/>
  <c r="E463" i="3"/>
  <c r="F463" i="3" s="1"/>
  <c r="G463" i="3" s="1"/>
  <c r="E464" i="3"/>
  <c r="F464" i="3" s="1"/>
  <c r="G464" i="3" s="1"/>
  <c r="E465" i="3"/>
  <c r="F465" i="3" s="1"/>
  <c r="G465" i="3" s="1"/>
  <c r="E466" i="3"/>
  <c r="F466" i="3" s="1"/>
  <c r="E467" i="3"/>
  <c r="F467" i="3" s="1"/>
  <c r="G467" i="3" s="1"/>
  <c r="E468" i="3"/>
  <c r="F468" i="3" s="1"/>
  <c r="G468" i="3" s="1"/>
  <c r="E469" i="3"/>
  <c r="F469" i="3" s="1"/>
  <c r="G469" i="3" s="1"/>
  <c r="E470" i="3"/>
  <c r="F470" i="3" s="1"/>
  <c r="G470" i="3" s="1"/>
  <c r="E471" i="3"/>
  <c r="F471" i="3" s="1"/>
  <c r="G471" i="3" s="1"/>
  <c r="E472" i="3"/>
  <c r="F472" i="3" s="1"/>
  <c r="G472" i="3" s="1"/>
  <c r="E473" i="3"/>
  <c r="F473" i="3" s="1"/>
  <c r="E474" i="3"/>
  <c r="F474" i="3" s="1"/>
  <c r="G474" i="3" s="1"/>
  <c r="E475" i="3"/>
  <c r="F475" i="3" s="1"/>
  <c r="G475" i="3" s="1"/>
  <c r="E476" i="3"/>
  <c r="F476" i="3" s="1"/>
  <c r="G476" i="3" s="1"/>
  <c r="E477" i="3"/>
  <c r="F477" i="3" s="1"/>
  <c r="E478" i="3"/>
  <c r="F478" i="3" s="1"/>
  <c r="G478" i="3" s="1"/>
  <c r="E479" i="3"/>
  <c r="F479" i="3" s="1"/>
  <c r="E480" i="3"/>
  <c r="F480" i="3" s="1"/>
  <c r="E481" i="3"/>
  <c r="F481" i="3" s="1"/>
  <c r="E482" i="3"/>
  <c r="F482" i="3" s="1"/>
  <c r="G482" i="3" s="1"/>
  <c r="E483" i="3"/>
  <c r="F483" i="3" s="1"/>
  <c r="G483" i="3" s="1"/>
  <c r="E484" i="3"/>
  <c r="F484" i="3" s="1"/>
  <c r="G484" i="3" s="1"/>
  <c r="E485" i="3"/>
  <c r="F485" i="3" s="1"/>
  <c r="E486" i="3"/>
  <c r="F486" i="3" s="1"/>
  <c r="G486" i="3" s="1"/>
  <c r="E487" i="3"/>
  <c r="F487" i="3" s="1"/>
  <c r="G487" i="3" s="1"/>
  <c r="E488" i="3"/>
  <c r="F488" i="3" s="1"/>
  <c r="E489" i="3"/>
  <c r="F489" i="3" s="1"/>
  <c r="E490" i="3"/>
  <c r="F490" i="3" s="1"/>
  <c r="G490" i="3" s="1"/>
  <c r="E491" i="3"/>
  <c r="F491" i="3" s="1"/>
  <c r="G491" i="3" s="1"/>
  <c r="E492" i="3"/>
  <c r="F492" i="3" s="1"/>
  <c r="G492" i="3" s="1"/>
  <c r="E493" i="3"/>
  <c r="F493" i="3" s="1"/>
  <c r="G493" i="3" s="1"/>
  <c r="E494" i="3"/>
  <c r="F494" i="3" s="1"/>
  <c r="G494" i="3" s="1"/>
  <c r="E495" i="3"/>
  <c r="F495" i="3" s="1"/>
  <c r="E496" i="3"/>
  <c r="F496" i="3" s="1"/>
  <c r="G496" i="3" s="1"/>
  <c r="E497" i="3"/>
  <c r="F497" i="3" s="1"/>
  <c r="E498" i="3"/>
  <c r="F498" i="3" s="1"/>
  <c r="G498" i="3" s="1"/>
  <c r="E499" i="3"/>
  <c r="F499" i="3" s="1"/>
  <c r="G499" i="3" s="1"/>
  <c r="E500" i="3"/>
  <c r="F500" i="3" s="1"/>
  <c r="G500" i="3" s="1"/>
  <c r="E501" i="3"/>
  <c r="F501" i="3" s="1"/>
  <c r="G501" i="3" s="1"/>
  <c r="E502" i="3"/>
  <c r="F502" i="3" s="1"/>
  <c r="G502" i="3" s="1"/>
  <c r="E503" i="3"/>
  <c r="F503" i="3" s="1"/>
  <c r="G503" i="3" s="1"/>
  <c r="E504" i="3"/>
  <c r="F504" i="3" s="1"/>
  <c r="G504" i="3" s="1"/>
  <c r="E505" i="3"/>
  <c r="F505" i="3" s="1"/>
  <c r="E506" i="3"/>
  <c r="F506" i="3"/>
  <c r="G506" i="3" s="1"/>
  <c r="E507" i="3"/>
  <c r="F507" i="3" s="1"/>
  <c r="G507" i="3" s="1"/>
  <c r="E508" i="3"/>
  <c r="F508" i="3" s="1"/>
  <c r="G508" i="3" s="1"/>
  <c r="E509" i="3"/>
  <c r="F509" i="3" s="1"/>
  <c r="E510" i="3"/>
  <c r="F510" i="3" s="1"/>
  <c r="G510" i="3" s="1"/>
  <c r="E511" i="3"/>
  <c r="F511" i="3" s="1"/>
  <c r="E512" i="3"/>
  <c r="F512" i="3" s="1"/>
  <c r="G512" i="3" s="1"/>
  <c r="E513" i="3"/>
  <c r="F513" i="3" s="1"/>
  <c r="E514" i="3"/>
  <c r="F514" i="3" s="1"/>
  <c r="G514" i="3" s="1"/>
  <c r="E515" i="3"/>
  <c r="F515" i="3" s="1"/>
  <c r="G515" i="3" s="1"/>
  <c r="E516" i="3"/>
  <c r="F516" i="3" s="1"/>
  <c r="E517" i="3"/>
  <c r="F517" i="3" s="1"/>
  <c r="E518" i="3"/>
  <c r="F518" i="3" s="1"/>
  <c r="G518" i="3" s="1"/>
  <c r="E519" i="3"/>
  <c r="F519" i="3" s="1"/>
  <c r="G519" i="3" s="1"/>
  <c r="E520" i="3"/>
  <c r="F520" i="3" s="1"/>
  <c r="G520" i="3" s="1"/>
  <c r="E521" i="3"/>
  <c r="F521" i="3" s="1"/>
  <c r="E522" i="3"/>
  <c r="F522" i="3" s="1"/>
  <c r="G522" i="3" s="1"/>
  <c r="E523" i="3"/>
  <c r="F523" i="3" s="1"/>
  <c r="G523" i="3" s="1"/>
  <c r="E524" i="3"/>
  <c r="F524" i="3" s="1"/>
  <c r="G524" i="3" s="1"/>
  <c r="E525" i="3"/>
  <c r="F525" i="3" s="1"/>
  <c r="E526" i="3"/>
  <c r="F526" i="3" s="1"/>
  <c r="G526" i="3" s="1"/>
  <c r="E527" i="3"/>
  <c r="F527" i="3" s="1"/>
  <c r="E528" i="3"/>
  <c r="F528" i="3" s="1"/>
  <c r="E529" i="3"/>
  <c r="F529" i="3" s="1"/>
  <c r="E530" i="3"/>
  <c r="F530" i="3" s="1"/>
  <c r="G530" i="3" s="1"/>
  <c r="E531" i="3"/>
  <c r="F531" i="3" s="1"/>
  <c r="G531" i="3" s="1"/>
  <c r="E532" i="3"/>
  <c r="F532" i="3" s="1"/>
  <c r="G532" i="3" s="1"/>
  <c r="E533" i="3"/>
  <c r="F533" i="3" s="1"/>
  <c r="E534" i="3"/>
  <c r="F534" i="3" s="1"/>
  <c r="G534" i="3" s="1"/>
  <c r="E535" i="3"/>
  <c r="F535" i="3" s="1"/>
  <c r="G535" i="3" s="1"/>
  <c r="E536" i="3"/>
  <c r="F536" i="3" s="1"/>
  <c r="G536" i="3" s="1"/>
  <c r="E537" i="3"/>
  <c r="F537" i="3" s="1"/>
  <c r="E538" i="3"/>
  <c r="F538" i="3" s="1"/>
  <c r="G538" i="3" s="1"/>
  <c r="E539" i="3"/>
  <c r="F539" i="3" s="1"/>
  <c r="G539" i="3" s="1"/>
  <c r="E540" i="3"/>
  <c r="F540" i="3" s="1"/>
  <c r="G540" i="3" s="1"/>
  <c r="E541" i="3"/>
  <c r="F541" i="3" s="1"/>
  <c r="G541" i="3" s="1"/>
  <c r="E542" i="3"/>
  <c r="F542" i="3" s="1"/>
  <c r="G542" i="3" s="1"/>
  <c r="E543" i="3"/>
  <c r="F543" i="3" s="1"/>
  <c r="G543" i="3" s="1"/>
  <c r="E544" i="3"/>
  <c r="F544" i="3" s="1"/>
  <c r="E545" i="3"/>
  <c r="F545" i="3" s="1"/>
  <c r="E546" i="3"/>
  <c r="F546" i="3" s="1"/>
  <c r="G546" i="3" s="1"/>
  <c r="E547" i="3"/>
  <c r="F547" i="3" s="1"/>
  <c r="G547" i="3" s="1"/>
  <c r="E548" i="3"/>
  <c r="F548" i="3" s="1"/>
  <c r="G548" i="3" s="1"/>
  <c r="E549" i="3"/>
  <c r="F549" i="3" s="1"/>
  <c r="E550" i="3"/>
  <c r="F550" i="3" s="1"/>
  <c r="G550" i="3" s="1"/>
  <c r="E551" i="3"/>
  <c r="F551" i="3" s="1"/>
  <c r="G551" i="3" s="1"/>
  <c r="E552" i="3"/>
  <c r="F552" i="3" s="1"/>
  <c r="G552" i="3" s="1"/>
  <c r="E553" i="3"/>
  <c r="F553" i="3" s="1"/>
  <c r="E554" i="3"/>
  <c r="F554" i="3" s="1"/>
  <c r="G554" i="3" s="1"/>
  <c r="E555" i="3"/>
  <c r="F555" i="3" s="1"/>
  <c r="G555" i="3" s="1"/>
  <c r="E556" i="3"/>
  <c r="F556" i="3" s="1"/>
  <c r="G556" i="3" s="1"/>
  <c r="E557" i="3"/>
  <c r="F557" i="3" s="1"/>
  <c r="G557" i="3" s="1"/>
  <c r="E558" i="3"/>
  <c r="F558" i="3" s="1"/>
  <c r="G558" i="3" s="1"/>
  <c r="E559" i="3"/>
  <c r="F559" i="3" s="1"/>
  <c r="G559" i="3" s="1"/>
  <c r="E560" i="3"/>
  <c r="F560" i="3" s="1"/>
  <c r="G560" i="3" s="1"/>
  <c r="E561" i="3"/>
  <c r="F561" i="3" s="1"/>
  <c r="G561" i="3" s="1"/>
  <c r="E562" i="3"/>
  <c r="F562" i="3" s="1"/>
  <c r="G562" i="3" s="1"/>
  <c r="E563" i="3"/>
  <c r="F563" i="3" s="1"/>
  <c r="G563" i="3" s="1"/>
  <c r="E564" i="3"/>
  <c r="F564" i="3" s="1"/>
  <c r="G564" i="3" s="1"/>
  <c r="E565" i="3"/>
  <c r="F565" i="3" s="1"/>
  <c r="G565" i="3" s="1"/>
  <c r="E566" i="3"/>
  <c r="F566" i="3" s="1"/>
  <c r="G566" i="3" s="1"/>
  <c r="E567" i="3"/>
  <c r="F567" i="3" s="1"/>
  <c r="G567" i="3" s="1"/>
  <c r="E568" i="3"/>
  <c r="F568" i="3"/>
  <c r="G568" i="3" s="1"/>
  <c r="E569" i="3"/>
  <c r="F569" i="3" s="1"/>
  <c r="E570" i="3"/>
  <c r="F570" i="3" s="1"/>
  <c r="G570" i="3" s="1"/>
  <c r="E571" i="3"/>
  <c r="F571" i="3" s="1"/>
  <c r="G571" i="3" s="1"/>
  <c r="E572" i="3"/>
  <c r="F572" i="3" s="1"/>
  <c r="G572" i="3" s="1"/>
  <c r="E573" i="3"/>
  <c r="F573" i="3" s="1"/>
  <c r="E574" i="3"/>
  <c r="F574" i="3" s="1"/>
  <c r="G574" i="3" s="1"/>
  <c r="E575" i="3"/>
  <c r="F575" i="3" s="1"/>
  <c r="G575" i="3" s="1"/>
  <c r="E576" i="3"/>
  <c r="F576" i="3" s="1"/>
  <c r="E577" i="3"/>
  <c r="F577" i="3" s="1"/>
  <c r="G577" i="3" s="1"/>
  <c r="E578" i="3"/>
  <c r="F578" i="3" s="1"/>
  <c r="G578" i="3" s="1"/>
  <c r="E579" i="3"/>
  <c r="F579" i="3" s="1"/>
  <c r="G579" i="3" s="1"/>
  <c r="E580" i="3"/>
  <c r="F580" i="3" s="1"/>
  <c r="G580" i="3" s="1"/>
  <c r="E581" i="3"/>
  <c r="F581" i="3" s="1"/>
  <c r="G581" i="3" s="1"/>
  <c r="E582" i="3"/>
  <c r="F582" i="3" s="1"/>
  <c r="G582" i="3" s="1"/>
  <c r="E583" i="3"/>
  <c r="F583" i="3" s="1"/>
  <c r="G583" i="3" s="1"/>
  <c r="E584" i="3"/>
  <c r="F584" i="3" s="1"/>
  <c r="G584" i="3" s="1"/>
  <c r="E585" i="3"/>
  <c r="F585" i="3" s="1"/>
  <c r="E586" i="3"/>
  <c r="F586" i="3" s="1"/>
  <c r="E587" i="3"/>
  <c r="F587" i="3" s="1"/>
  <c r="G587" i="3" s="1"/>
  <c r="E588" i="3"/>
  <c r="F588" i="3" s="1"/>
  <c r="E589" i="3"/>
  <c r="F589" i="3" s="1"/>
  <c r="E590" i="3"/>
  <c r="F590" i="3" s="1"/>
  <c r="G590" i="3" s="1"/>
  <c r="E591" i="3"/>
  <c r="F591" i="3" s="1"/>
  <c r="G591" i="3" s="1"/>
  <c r="E592" i="3"/>
  <c r="F592" i="3" s="1"/>
  <c r="E593" i="3"/>
  <c r="F593" i="3" s="1"/>
  <c r="G593" i="3" s="1"/>
  <c r="E594" i="3"/>
  <c r="F594" i="3" s="1"/>
  <c r="G594" i="3" s="1"/>
  <c r="E595" i="3"/>
  <c r="F595" i="3" s="1"/>
  <c r="G595" i="3" s="1"/>
  <c r="E596" i="3"/>
  <c r="F596" i="3" s="1"/>
  <c r="G596" i="3" s="1"/>
  <c r="E597" i="3"/>
  <c r="F597" i="3" s="1"/>
  <c r="G597" i="3" s="1"/>
  <c r="E598" i="3"/>
  <c r="F598" i="3" s="1"/>
  <c r="G598" i="3" s="1"/>
  <c r="E599" i="3"/>
  <c r="F599" i="3" s="1"/>
  <c r="G599" i="3" s="1"/>
  <c r="E600" i="3"/>
  <c r="F600" i="3" s="1"/>
  <c r="E601" i="3"/>
  <c r="F601" i="3" s="1"/>
  <c r="G601" i="3" s="1"/>
  <c r="E602" i="3"/>
  <c r="F602" i="3" s="1"/>
  <c r="G602" i="3" s="1"/>
  <c r="E603" i="3"/>
  <c r="F603" i="3" s="1"/>
  <c r="G603" i="3" s="1"/>
  <c r="E604" i="3"/>
  <c r="F604" i="3" s="1"/>
  <c r="G604" i="3" s="1"/>
  <c r="E605" i="3"/>
  <c r="F605" i="3" s="1"/>
  <c r="G605" i="3" s="1"/>
  <c r="E606" i="3"/>
  <c r="F606" i="3" s="1"/>
  <c r="G606" i="3" s="1"/>
  <c r="E607" i="3"/>
  <c r="F607" i="3" s="1"/>
  <c r="G607" i="3" s="1"/>
  <c r="E608" i="3"/>
  <c r="F608" i="3" s="1"/>
  <c r="E609" i="3"/>
  <c r="F609" i="3" s="1"/>
  <c r="E610" i="3"/>
  <c r="F610" i="3" s="1"/>
  <c r="G610" i="3" s="1"/>
  <c r="E611" i="3"/>
  <c r="F611" i="3" s="1"/>
  <c r="G611" i="3" s="1"/>
  <c r="E612" i="3"/>
  <c r="F612" i="3" s="1"/>
  <c r="E613" i="3"/>
  <c r="F613" i="3" s="1"/>
  <c r="E614" i="3"/>
  <c r="F614" i="3" s="1"/>
  <c r="G614" i="3" s="1"/>
  <c r="E615" i="3"/>
  <c r="F615" i="3" s="1"/>
  <c r="G615" i="3" s="1"/>
  <c r="E616" i="3"/>
  <c r="F616" i="3" s="1"/>
  <c r="E617" i="3"/>
  <c r="F617" i="3" s="1"/>
  <c r="G617" i="3" s="1"/>
  <c r="E618" i="3"/>
  <c r="F618" i="3" s="1"/>
  <c r="G618" i="3" s="1"/>
  <c r="E619" i="3"/>
  <c r="F619" i="3" s="1"/>
  <c r="G619" i="3" s="1"/>
  <c r="E620" i="3"/>
  <c r="F620" i="3" s="1"/>
  <c r="G620" i="3" s="1"/>
  <c r="E621" i="3"/>
  <c r="F621" i="3"/>
  <c r="G621" i="3" s="1"/>
  <c r="E622" i="3"/>
  <c r="F622" i="3" s="1"/>
  <c r="G622" i="3" s="1"/>
  <c r="E623" i="3"/>
  <c r="F623" i="3" s="1"/>
  <c r="E624" i="3"/>
  <c r="F624" i="3" s="1"/>
  <c r="G624" i="3" s="1"/>
  <c r="E625" i="3"/>
  <c r="F625" i="3" s="1"/>
  <c r="G625" i="3" s="1"/>
  <c r="E626" i="3"/>
  <c r="F626" i="3" s="1"/>
  <c r="G626" i="3" s="1"/>
  <c r="E627" i="3"/>
  <c r="F627" i="3" s="1"/>
  <c r="G627" i="3" s="1"/>
  <c r="E628" i="3"/>
  <c r="F628" i="3" s="1"/>
  <c r="G628" i="3" s="1"/>
  <c r="E629" i="3"/>
  <c r="F629" i="3" s="1"/>
  <c r="G629" i="3" s="1"/>
  <c r="E630" i="3"/>
  <c r="F630" i="3" s="1"/>
  <c r="G630" i="3" s="1"/>
  <c r="E631" i="3"/>
  <c r="F631" i="3" s="1"/>
  <c r="G631" i="3" s="1"/>
  <c r="E632" i="3"/>
  <c r="F632" i="3" s="1"/>
  <c r="G632" i="3" s="1"/>
  <c r="E633" i="3"/>
  <c r="F633" i="3" s="1"/>
  <c r="G633" i="3" s="1"/>
  <c r="E634" i="3"/>
  <c r="F634" i="3" s="1"/>
  <c r="G634" i="3" s="1"/>
  <c r="E635" i="3"/>
  <c r="F635" i="3" s="1"/>
  <c r="G635" i="3" s="1"/>
  <c r="E636" i="3"/>
  <c r="F636" i="3" s="1"/>
  <c r="G636" i="3" s="1"/>
  <c r="E637" i="3"/>
  <c r="F637" i="3" s="1"/>
  <c r="E638" i="3"/>
  <c r="F638" i="3" s="1"/>
  <c r="G638" i="3" s="1"/>
  <c r="E639" i="3"/>
  <c r="F639" i="3" s="1"/>
  <c r="E640" i="3"/>
  <c r="F640" i="3" s="1"/>
  <c r="E641" i="3"/>
  <c r="F641" i="3" s="1"/>
  <c r="E642" i="3"/>
  <c r="F642" i="3" s="1"/>
  <c r="G642" i="3" s="1"/>
  <c r="E643" i="3"/>
  <c r="F643" i="3" s="1"/>
  <c r="G643" i="3" s="1"/>
  <c r="E644" i="3"/>
  <c r="F644" i="3" s="1"/>
  <c r="G644" i="3" s="1"/>
  <c r="E645" i="3"/>
  <c r="F645" i="3" s="1"/>
  <c r="G645" i="3" s="1"/>
  <c r="E646" i="3"/>
  <c r="F646" i="3" s="1"/>
  <c r="G646" i="3" s="1"/>
  <c r="E647" i="3"/>
  <c r="F647" i="3" s="1"/>
  <c r="E648" i="3"/>
  <c r="F648" i="3" s="1"/>
  <c r="E649" i="3"/>
  <c r="F649" i="3" s="1"/>
  <c r="E650" i="3"/>
  <c r="F650" i="3" s="1"/>
  <c r="E651" i="3"/>
  <c r="F651" i="3" s="1"/>
  <c r="G651" i="3" s="1"/>
  <c r="E652" i="3"/>
  <c r="F652" i="3" s="1"/>
  <c r="E653" i="3"/>
  <c r="F653" i="3" s="1"/>
  <c r="E654" i="3"/>
  <c r="F654" i="3" s="1"/>
  <c r="G654" i="3" s="1"/>
  <c r="E655" i="3"/>
  <c r="F655" i="3" s="1"/>
  <c r="G655" i="3" s="1"/>
  <c r="E656" i="3"/>
  <c r="F656" i="3" s="1"/>
  <c r="E657" i="3"/>
  <c r="F657" i="3" s="1"/>
  <c r="G657" i="3" s="1"/>
  <c r="E658" i="3"/>
  <c r="F658" i="3" s="1"/>
  <c r="G658" i="3" s="1"/>
  <c r="E659" i="3"/>
  <c r="F659" i="3" s="1"/>
  <c r="G659" i="3" s="1"/>
  <c r="E660" i="3"/>
  <c r="F660" i="3" s="1"/>
  <c r="G660" i="3" s="1"/>
  <c r="E661" i="3"/>
  <c r="F661" i="3" s="1"/>
  <c r="E662" i="3"/>
  <c r="F662" i="3" s="1"/>
  <c r="G662" i="3" s="1"/>
  <c r="E663" i="3"/>
  <c r="F663" i="3" s="1"/>
  <c r="E664" i="3"/>
  <c r="F664" i="3" s="1"/>
  <c r="G664" i="3" s="1"/>
  <c r="E665" i="3"/>
  <c r="F665" i="3" s="1"/>
  <c r="G665" i="3" s="1"/>
  <c r="E666" i="3"/>
  <c r="F666" i="3" s="1"/>
  <c r="E667" i="3"/>
  <c r="F667" i="3" s="1"/>
  <c r="G667" i="3" s="1"/>
  <c r="E668" i="3"/>
  <c r="F668" i="3" s="1"/>
  <c r="E669" i="3"/>
  <c r="F669" i="3" s="1"/>
  <c r="G669" i="3" s="1"/>
  <c r="E670" i="3"/>
  <c r="F670" i="3" s="1"/>
  <c r="G670" i="3" s="1"/>
  <c r="E671" i="3"/>
  <c r="F671" i="3" s="1"/>
  <c r="G671" i="3" s="1"/>
  <c r="E672" i="3"/>
  <c r="F672" i="3" s="1"/>
  <c r="E673" i="3"/>
  <c r="F673" i="3" s="1"/>
  <c r="E674" i="3"/>
  <c r="F674" i="3" s="1"/>
  <c r="G674" i="3" s="1"/>
  <c r="E675" i="3"/>
  <c r="F675" i="3" s="1"/>
  <c r="G675" i="3" s="1"/>
  <c r="E676" i="3"/>
  <c r="F676" i="3" s="1"/>
  <c r="G676" i="3" s="1"/>
  <c r="E677" i="3"/>
  <c r="F677" i="3" s="1"/>
  <c r="E678" i="3"/>
  <c r="F678" i="3" s="1"/>
  <c r="G678" i="3" s="1"/>
  <c r="E679" i="3"/>
  <c r="F679" i="3" s="1"/>
  <c r="G679" i="3" s="1"/>
  <c r="E680" i="3"/>
  <c r="F680" i="3" s="1"/>
  <c r="E681" i="3"/>
  <c r="F681" i="3" s="1"/>
  <c r="E682" i="3"/>
  <c r="F682" i="3" s="1"/>
  <c r="G682" i="3" s="1"/>
  <c r="E683" i="3"/>
  <c r="F683" i="3" s="1"/>
  <c r="G683" i="3" s="1"/>
  <c r="E684" i="3"/>
  <c r="F684" i="3" s="1"/>
  <c r="G684" i="3" s="1"/>
  <c r="E685" i="3"/>
  <c r="F685" i="3" s="1"/>
  <c r="E686" i="3"/>
  <c r="F686" i="3" s="1"/>
  <c r="G686" i="3" s="1"/>
  <c r="E687" i="3"/>
  <c r="F687" i="3" s="1"/>
  <c r="G687" i="3" s="1"/>
  <c r="E688" i="3"/>
  <c r="F688" i="3" s="1"/>
  <c r="E689" i="3"/>
  <c r="F689" i="3" s="1"/>
  <c r="G689" i="3" s="1"/>
  <c r="E690" i="3"/>
  <c r="F690" i="3" s="1"/>
  <c r="E691" i="3"/>
  <c r="F691" i="3" s="1"/>
  <c r="G691" i="3" s="1"/>
  <c r="E692" i="3"/>
  <c r="F692" i="3" s="1"/>
  <c r="E693" i="3"/>
  <c r="F693" i="3" s="1"/>
  <c r="G693" i="3" s="1"/>
  <c r="E694" i="3"/>
  <c r="F694" i="3" s="1"/>
  <c r="G694" i="3" s="1"/>
  <c r="E695" i="3"/>
  <c r="F695" i="3" s="1"/>
  <c r="E696" i="3"/>
  <c r="F696" i="3" s="1"/>
  <c r="E697" i="3"/>
  <c r="F697" i="3" s="1"/>
  <c r="E698" i="3"/>
  <c r="F698" i="3" s="1"/>
  <c r="G698" i="3" s="1"/>
  <c r="E699" i="3"/>
  <c r="F699" i="3" s="1"/>
  <c r="G699" i="3" s="1"/>
  <c r="E700" i="3"/>
  <c r="F700" i="3" s="1"/>
  <c r="G700" i="3" s="1"/>
  <c r="E701" i="3"/>
  <c r="F701" i="3" s="1"/>
  <c r="E702" i="3"/>
  <c r="F702" i="3" s="1"/>
  <c r="G702" i="3" s="1"/>
  <c r="E703" i="3"/>
  <c r="F703" i="3" s="1"/>
  <c r="G703" i="3" s="1"/>
  <c r="E704" i="3"/>
  <c r="F704" i="3" s="1"/>
  <c r="G704" i="3" s="1"/>
  <c r="E705" i="3"/>
  <c r="F705" i="3" s="1"/>
  <c r="E706" i="3"/>
  <c r="F706" i="3" s="1"/>
  <c r="G706" i="3" s="1"/>
  <c r="E707" i="3"/>
  <c r="F707" i="3" s="1"/>
  <c r="G707" i="3" s="1"/>
  <c r="E708" i="3"/>
  <c r="F708" i="3" s="1"/>
  <c r="E8" i="3"/>
  <c r="F8" i="3" s="1"/>
  <c r="G8" i="3" s="1"/>
  <c r="E9" i="3"/>
  <c r="F9" i="3" s="1"/>
  <c r="G9" i="3" s="1"/>
  <c r="E10" i="3"/>
  <c r="F10" i="3" s="1"/>
  <c r="G10" i="3" s="1"/>
  <c r="E11" i="3"/>
  <c r="F11" i="3" s="1"/>
  <c r="G11" i="3" s="1"/>
  <c r="E12" i="3"/>
  <c r="F12" i="3" s="1"/>
  <c r="G12" i="3" s="1"/>
  <c r="E13" i="3"/>
  <c r="F13" i="3" s="1"/>
  <c r="G13" i="3" s="1"/>
  <c r="E14" i="3"/>
  <c r="F14" i="3" s="1"/>
  <c r="G14" i="3" s="1"/>
  <c r="E15" i="3"/>
  <c r="F15" i="3" s="1"/>
  <c r="G15" i="3" s="1"/>
  <c r="E16" i="3"/>
  <c r="F16" i="3" s="1"/>
  <c r="G16" i="3" s="1"/>
  <c r="E17" i="3"/>
  <c r="F17" i="3" s="1"/>
  <c r="G17" i="3" s="1"/>
  <c r="E18" i="3"/>
  <c r="F18" i="3" s="1"/>
  <c r="G18" i="3" s="1"/>
  <c r="E19" i="3"/>
  <c r="F19" i="3" s="1"/>
  <c r="G19" i="3" s="1"/>
  <c r="E20" i="3"/>
  <c r="F20" i="3" s="1"/>
  <c r="G20" i="3" s="1"/>
  <c r="E21" i="3"/>
  <c r="F21" i="3" s="1"/>
  <c r="G21" i="3" s="1"/>
  <c r="E22" i="3"/>
  <c r="F22" i="3" s="1"/>
  <c r="G22" i="3" s="1"/>
  <c r="E23" i="3"/>
  <c r="F23" i="3" s="1"/>
  <c r="G23" i="3" s="1"/>
  <c r="E24" i="3"/>
  <c r="F24" i="3" s="1"/>
  <c r="G24" i="3" s="1"/>
  <c r="E25" i="3"/>
  <c r="F25" i="3" s="1"/>
  <c r="G25" i="3" s="1"/>
  <c r="E26" i="3"/>
  <c r="F26" i="3" s="1"/>
  <c r="G26" i="3" s="1"/>
  <c r="E27" i="3"/>
  <c r="F27" i="3" s="1"/>
  <c r="G27" i="3" s="1"/>
  <c r="E28" i="3"/>
  <c r="F28" i="3" s="1"/>
  <c r="G28" i="3" s="1"/>
  <c r="E29" i="3"/>
  <c r="F29" i="3" s="1"/>
  <c r="G29" i="3" s="1"/>
  <c r="E30" i="3"/>
  <c r="F30" i="3" s="1"/>
  <c r="G30" i="3" s="1"/>
  <c r="E31" i="3"/>
  <c r="F31" i="3" s="1"/>
  <c r="G31" i="3" s="1"/>
  <c r="E32" i="3"/>
  <c r="F32" i="3" s="1"/>
  <c r="G32" i="3" s="1"/>
  <c r="E33" i="3"/>
  <c r="F33" i="3" s="1"/>
  <c r="G33" i="3" s="1"/>
  <c r="E34" i="3"/>
  <c r="F34" i="3" s="1"/>
  <c r="G34" i="3" s="1"/>
  <c r="E35" i="3"/>
  <c r="F35" i="3" s="1"/>
  <c r="G35" i="3" s="1"/>
  <c r="E36" i="3"/>
  <c r="F36" i="3" s="1"/>
  <c r="G36" i="3" s="1"/>
  <c r="E37" i="3"/>
  <c r="F37" i="3" s="1"/>
  <c r="G37" i="3" s="1"/>
  <c r="E38" i="3"/>
  <c r="F38" i="3" s="1"/>
  <c r="G38" i="3" s="1"/>
  <c r="E39" i="3"/>
  <c r="F39" i="3" s="1"/>
  <c r="G39" i="3" s="1"/>
  <c r="E40" i="3"/>
  <c r="F40" i="3" s="1"/>
  <c r="G40" i="3" s="1"/>
  <c r="E41" i="3"/>
  <c r="F41" i="3" s="1"/>
  <c r="G41" i="3" s="1"/>
  <c r="E42" i="3"/>
  <c r="F42" i="3" s="1"/>
  <c r="G42" i="3" s="1"/>
  <c r="E43" i="3"/>
  <c r="F43" i="3" s="1"/>
  <c r="G43" i="3" s="1"/>
  <c r="E44" i="3"/>
  <c r="F44" i="3" s="1"/>
  <c r="G44" i="3" s="1"/>
  <c r="E45" i="3"/>
  <c r="F45" i="3" s="1"/>
  <c r="E46" i="3"/>
  <c r="F46" i="3" s="1"/>
  <c r="G46" i="3" s="1"/>
  <c r="E47" i="3"/>
  <c r="F47" i="3" s="1"/>
  <c r="G47" i="3" s="1"/>
  <c r="E48" i="3"/>
  <c r="F48" i="3" s="1"/>
  <c r="G48" i="3" s="1"/>
  <c r="E49" i="3"/>
  <c r="F49" i="3" s="1"/>
  <c r="G49" i="3" s="1"/>
  <c r="E50" i="3"/>
  <c r="F50" i="3" s="1"/>
  <c r="G50" i="3" s="1"/>
  <c r="E51" i="3"/>
  <c r="F51" i="3" s="1"/>
  <c r="G51" i="3" s="1"/>
  <c r="E52" i="3"/>
  <c r="F52" i="3" s="1"/>
  <c r="G52" i="3" s="1"/>
  <c r="E53" i="3"/>
  <c r="F53" i="3" s="1"/>
  <c r="G53" i="3" s="1"/>
  <c r="E54" i="3"/>
  <c r="F54" i="3" s="1"/>
  <c r="G54" i="3" s="1"/>
  <c r="E55" i="3"/>
  <c r="E56" i="3"/>
  <c r="F56" i="3" s="1"/>
  <c r="G56" i="3" s="1"/>
  <c r="E57" i="3"/>
  <c r="F57" i="3" s="1"/>
  <c r="G57" i="3" s="1"/>
  <c r="E58" i="3"/>
  <c r="F58" i="3" s="1"/>
  <c r="G58" i="3" s="1"/>
  <c r="E59" i="3"/>
  <c r="F59" i="3" s="1"/>
  <c r="G59" i="3" s="1"/>
  <c r="E60" i="3"/>
  <c r="F60" i="3" s="1"/>
  <c r="G60" i="3" s="1"/>
  <c r="E61" i="3"/>
  <c r="F61" i="3" s="1"/>
  <c r="G61" i="3" s="1"/>
  <c r="E62" i="3"/>
  <c r="F62" i="3" s="1"/>
  <c r="G62" i="3" s="1"/>
  <c r="E63" i="3"/>
  <c r="F63" i="3" s="1"/>
  <c r="G63" i="3" s="1"/>
  <c r="E64" i="3"/>
  <c r="F64" i="3" s="1"/>
  <c r="G64" i="3" s="1"/>
  <c r="E65" i="3"/>
  <c r="F65" i="3" s="1"/>
  <c r="G65" i="3" s="1"/>
  <c r="E66" i="3"/>
  <c r="F66" i="3" s="1"/>
  <c r="G66" i="3" s="1"/>
  <c r="E67" i="3"/>
  <c r="F67" i="3" s="1"/>
  <c r="G67" i="3" s="1"/>
  <c r="E68" i="3"/>
  <c r="F68" i="3" s="1"/>
  <c r="G68" i="3" s="1"/>
  <c r="E69" i="3"/>
  <c r="F69" i="3" s="1"/>
  <c r="E70" i="3"/>
  <c r="F70" i="3" s="1"/>
  <c r="G70" i="3" s="1"/>
  <c r="E71" i="3"/>
  <c r="F71" i="3" s="1"/>
  <c r="G71" i="3" s="1"/>
  <c r="E72" i="3"/>
  <c r="F72" i="3" s="1"/>
  <c r="G72" i="3" s="1"/>
  <c r="E73" i="3"/>
  <c r="F73" i="3" s="1"/>
  <c r="G73" i="3" s="1"/>
  <c r="E74" i="3"/>
  <c r="F74" i="3" s="1"/>
  <c r="G74" i="3" s="1"/>
  <c r="E75" i="3"/>
  <c r="F75" i="3" s="1"/>
  <c r="E76" i="3"/>
  <c r="F76" i="3" s="1"/>
  <c r="G76" i="3" s="1"/>
  <c r="E77" i="3"/>
  <c r="F77" i="3" s="1"/>
  <c r="G77" i="3" s="1"/>
  <c r="E78" i="3"/>
  <c r="E79" i="3"/>
  <c r="E80" i="3"/>
  <c r="F80" i="3" s="1"/>
  <c r="G80" i="3" s="1"/>
  <c r="E81" i="3"/>
  <c r="F81" i="3" s="1"/>
  <c r="G81" i="3" s="1"/>
  <c r="E82" i="3"/>
  <c r="F82" i="3" s="1"/>
  <c r="G82" i="3" s="1"/>
  <c r="E83" i="3"/>
  <c r="F83" i="3" s="1"/>
  <c r="G83" i="3" s="1"/>
  <c r="E84" i="3"/>
  <c r="F84" i="3" s="1"/>
  <c r="G84" i="3" s="1"/>
  <c r="E85" i="3"/>
  <c r="F85" i="3" s="1"/>
  <c r="E86" i="3"/>
  <c r="F86" i="3" s="1"/>
  <c r="G86" i="3" s="1"/>
  <c r="E87" i="3"/>
  <c r="F87" i="3" s="1"/>
  <c r="G87" i="3" s="1"/>
  <c r="E88" i="3"/>
  <c r="F88" i="3" s="1"/>
  <c r="G88" i="3" s="1"/>
  <c r="E89" i="3"/>
  <c r="F89" i="3" s="1"/>
  <c r="G89" i="3" s="1"/>
  <c r="E90" i="3"/>
  <c r="F90" i="3" s="1"/>
  <c r="G90" i="3" s="1"/>
  <c r="E91" i="3"/>
  <c r="F91" i="3" s="1"/>
  <c r="G91" i="3" s="1"/>
  <c r="E92" i="3"/>
  <c r="F92" i="3" s="1"/>
  <c r="G92" i="3" s="1"/>
  <c r="E93" i="3"/>
  <c r="F93" i="3" s="1"/>
  <c r="G93" i="3" s="1"/>
  <c r="E94" i="3"/>
  <c r="F94" i="3" s="1"/>
  <c r="G94" i="3" s="1"/>
  <c r="E95" i="3"/>
  <c r="F95" i="3" s="1"/>
  <c r="G95" i="3" s="1"/>
  <c r="E96" i="3"/>
  <c r="F96" i="3" s="1"/>
  <c r="G96" i="3" s="1"/>
  <c r="E97" i="3"/>
  <c r="F97" i="3" s="1"/>
  <c r="G97" i="3" s="1"/>
  <c r="E98" i="3"/>
  <c r="F98" i="3" s="1"/>
  <c r="G98" i="3" s="1"/>
  <c r="E99" i="3"/>
  <c r="F99" i="3" s="1"/>
  <c r="G99" i="3" s="1"/>
  <c r="E100" i="3"/>
  <c r="F100" i="3" s="1"/>
  <c r="G100" i="3" s="1"/>
  <c r="E101" i="3"/>
  <c r="F101" i="3" s="1"/>
  <c r="G101" i="3" s="1"/>
  <c r="E102" i="3"/>
  <c r="F102" i="3" s="1"/>
  <c r="G102" i="3" s="1"/>
  <c r="E103" i="3"/>
  <c r="F103" i="3" s="1"/>
  <c r="G103" i="3" s="1"/>
  <c r="E104" i="3"/>
  <c r="F104" i="3" s="1"/>
  <c r="G104" i="3" s="1"/>
  <c r="E105" i="3"/>
  <c r="F105" i="3" s="1"/>
  <c r="G105" i="3" s="1"/>
  <c r="E106" i="3"/>
  <c r="F106" i="3" s="1"/>
  <c r="G106" i="3" s="1"/>
  <c r="E107" i="3"/>
  <c r="F107" i="3" s="1"/>
  <c r="E108" i="3"/>
  <c r="F108" i="3" s="1"/>
  <c r="G108" i="3" s="1"/>
  <c r="E109" i="3"/>
  <c r="F109" i="3" s="1"/>
  <c r="G109" i="3" s="1"/>
  <c r="E110" i="3"/>
  <c r="F110" i="3" s="1"/>
  <c r="G110" i="3" s="1"/>
  <c r="E111" i="3"/>
  <c r="E112" i="3"/>
  <c r="F112" i="3" s="1"/>
  <c r="G112" i="3" s="1"/>
  <c r="E113" i="3"/>
  <c r="F113" i="3" s="1"/>
  <c r="G113" i="3" s="1"/>
  <c r="E114" i="3"/>
  <c r="F114" i="3" s="1"/>
  <c r="G114" i="3" s="1"/>
  <c r="E115" i="3"/>
  <c r="F115" i="3" s="1"/>
  <c r="E116" i="3"/>
  <c r="F116" i="3" s="1"/>
  <c r="G116" i="3" s="1"/>
  <c r="E117" i="3"/>
  <c r="F117" i="3" s="1"/>
  <c r="G117" i="3" s="1"/>
  <c r="E118" i="3"/>
  <c r="F118" i="3" s="1"/>
  <c r="G118" i="3" s="1"/>
  <c r="E119" i="3"/>
  <c r="F119" i="3" s="1"/>
  <c r="G119" i="3" s="1"/>
  <c r="E120" i="3"/>
  <c r="F120" i="3" s="1"/>
  <c r="G120" i="3" s="1"/>
  <c r="E121" i="3"/>
  <c r="F121" i="3" s="1"/>
  <c r="G121" i="3" s="1"/>
  <c r="E122" i="3"/>
  <c r="F122" i="3" s="1"/>
  <c r="G122" i="3" s="1"/>
  <c r="E123" i="3"/>
  <c r="F123" i="3" s="1"/>
  <c r="E124" i="3"/>
  <c r="F124" i="3" s="1"/>
  <c r="G124" i="3" s="1"/>
  <c r="E125" i="3"/>
  <c r="F125" i="3" s="1"/>
  <c r="G125" i="3" s="1"/>
  <c r="E126" i="3"/>
  <c r="F126" i="3" s="1"/>
  <c r="G126" i="3" s="1"/>
  <c r="E127" i="3"/>
  <c r="E128" i="3"/>
  <c r="F128" i="3" s="1"/>
  <c r="G128" i="3" s="1"/>
  <c r="E129" i="3"/>
  <c r="F129" i="3" s="1"/>
  <c r="G129" i="3" s="1"/>
  <c r="E130" i="3"/>
  <c r="F130" i="3" s="1"/>
  <c r="G130" i="3" s="1"/>
  <c r="E131" i="3"/>
  <c r="F131" i="3" s="1"/>
  <c r="G131" i="3" s="1"/>
  <c r="E132" i="3"/>
  <c r="F132" i="3" s="1"/>
  <c r="G132" i="3" s="1"/>
  <c r="E133" i="3"/>
  <c r="F133" i="3" s="1"/>
  <c r="G133" i="3" s="1"/>
  <c r="E134" i="3"/>
  <c r="F134" i="3" s="1"/>
  <c r="G134" i="3" s="1"/>
  <c r="E135" i="3"/>
  <c r="F135" i="3" s="1"/>
  <c r="G135" i="3" s="1"/>
  <c r="E136" i="3"/>
  <c r="F136" i="3" s="1"/>
  <c r="G136" i="3" s="1"/>
  <c r="E137" i="3"/>
  <c r="F137" i="3" s="1"/>
  <c r="G137" i="3" s="1"/>
  <c r="E138" i="3"/>
  <c r="F138" i="3" s="1"/>
  <c r="G138" i="3" s="1"/>
  <c r="E139" i="3"/>
  <c r="F139" i="3" s="1"/>
  <c r="E140" i="3"/>
  <c r="F140" i="3" s="1"/>
  <c r="G140" i="3" s="1"/>
  <c r="E141" i="3"/>
  <c r="F141" i="3" s="1"/>
  <c r="G141" i="3" s="1"/>
  <c r="E142" i="3"/>
  <c r="F142" i="3" s="1"/>
  <c r="G142" i="3" s="1"/>
  <c r="E143" i="3"/>
  <c r="F143" i="3" s="1"/>
  <c r="G143" i="3" s="1"/>
  <c r="E144" i="3"/>
  <c r="F144" i="3" s="1"/>
  <c r="G144" i="3" s="1"/>
  <c r="E145" i="3"/>
  <c r="F145" i="3" s="1"/>
  <c r="G145" i="3" s="1"/>
  <c r="E146" i="3"/>
  <c r="F146" i="3" s="1"/>
  <c r="G146" i="3" s="1"/>
  <c r="E147" i="3"/>
  <c r="F147" i="3" s="1"/>
  <c r="G147" i="3" s="1"/>
  <c r="E148" i="3"/>
  <c r="F148" i="3" s="1"/>
  <c r="G148" i="3" s="1"/>
  <c r="E149" i="3"/>
  <c r="F149" i="3" s="1"/>
  <c r="G149" i="3" s="1"/>
  <c r="E150" i="3"/>
  <c r="F150" i="3" s="1"/>
  <c r="G150" i="3" s="1"/>
  <c r="E151" i="3"/>
  <c r="E152" i="3"/>
  <c r="F152" i="3" s="1"/>
  <c r="G152" i="3" s="1"/>
  <c r="E153" i="3"/>
  <c r="F153" i="3" s="1"/>
  <c r="G153" i="3" s="1"/>
  <c r="E154" i="3"/>
  <c r="F154" i="3" s="1"/>
  <c r="G154" i="3" s="1"/>
  <c r="E155" i="3"/>
  <c r="F155" i="3" s="1"/>
  <c r="G155" i="3" s="1"/>
  <c r="E156" i="3"/>
  <c r="F156" i="3" s="1"/>
  <c r="G156" i="3" s="1"/>
  <c r="E157" i="3"/>
  <c r="F157" i="3" s="1"/>
  <c r="G157" i="3" s="1"/>
  <c r="E158" i="3"/>
  <c r="F158" i="3" s="1"/>
  <c r="G158" i="3" s="1"/>
  <c r="E159" i="3"/>
  <c r="F159" i="3" s="1"/>
  <c r="G159" i="3" s="1"/>
  <c r="E160" i="3"/>
  <c r="F160" i="3" s="1"/>
  <c r="G160" i="3" s="1"/>
  <c r="E161" i="3"/>
  <c r="F161" i="3" s="1"/>
  <c r="G161" i="3" s="1"/>
  <c r="E162" i="3"/>
  <c r="F162" i="3" s="1"/>
  <c r="G162" i="3" s="1"/>
  <c r="E163" i="3"/>
  <c r="F163" i="3" s="1"/>
  <c r="G163" i="3" s="1"/>
  <c r="E164" i="3"/>
  <c r="F164" i="3" s="1"/>
  <c r="G164" i="3" s="1"/>
  <c r="E165" i="3"/>
  <c r="F165" i="3" s="1"/>
  <c r="G165" i="3" s="1"/>
  <c r="E166" i="3"/>
  <c r="F166" i="3" s="1"/>
  <c r="G166" i="3" s="1"/>
  <c r="E167" i="3"/>
  <c r="F167" i="3" s="1"/>
  <c r="G167" i="3" s="1"/>
  <c r="E168" i="3"/>
  <c r="F168" i="3" s="1"/>
  <c r="G168" i="3" s="1"/>
  <c r="E169" i="3"/>
  <c r="F169" i="3" s="1"/>
  <c r="G169" i="3" s="1"/>
  <c r="E170" i="3"/>
  <c r="F170" i="3" s="1"/>
  <c r="G170" i="3" s="1"/>
  <c r="E171" i="3"/>
  <c r="F171" i="3" s="1"/>
  <c r="G171" i="3" s="1"/>
  <c r="E172" i="3"/>
  <c r="F172" i="3" s="1"/>
  <c r="G172" i="3" s="1"/>
  <c r="E173" i="3"/>
  <c r="F173" i="3" s="1"/>
  <c r="G173" i="3" s="1"/>
  <c r="E174" i="3"/>
  <c r="F174" i="3" s="1"/>
  <c r="G174" i="3" s="1"/>
  <c r="E175" i="3"/>
  <c r="F175" i="3" s="1"/>
  <c r="G175" i="3" s="1"/>
  <c r="E176" i="3"/>
  <c r="F176" i="3" s="1"/>
  <c r="G176" i="3" s="1"/>
  <c r="E177" i="3"/>
  <c r="F177" i="3" s="1"/>
  <c r="G177" i="3" s="1"/>
  <c r="E178" i="3"/>
  <c r="F178" i="3" s="1"/>
  <c r="G178" i="3" s="1"/>
  <c r="E179" i="3"/>
  <c r="F179" i="3" s="1"/>
  <c r="E180" i="3"/>
  <c r="F180" i="3" s="1"/>
  <c r="G180" i="3" s="1"/>
  <c r="E181" i="3"/>
  <c r="F181" i="3" s="1"/>
  <c r="G181" i="3" s="1"/>
  <c r="E182" i="3"/>
  <c r="F182" i="3" s="1"/>
  <c r="G182" i="3" s="1"/>
  <c r="E183" i="3"/>
  <c r="F183" i="3" s="1"/>
  <c r="G183" i="3" s="1"/>
  <c r="E184" i="3"/>
  <c r="F184" i="3" s="1"/>
  <c r="G184" i="3" s="1"/>
  <c r="E185" i="3"/>
  <c r="F185" i="3" s="1"/>
  <c r="G185" i="3" s="1"/>
  <c r="E186" i="3"/>
  <c r="F186" i="3" s="1"/>
  <c r="G186" i="3" s="1"/>
  <c r="E187" i="3"/>
  <c r="F187" i="3" s="1"/>
  <c r="E188" i="3"/>
  <c r="F188" i="3" s="1"/>
  <c r="G188" i="3" s="1"/>
  <c r="E189" i="3"/>
  <c r="F189" i="3" s="1"/>
  <c r="G189" i="3" s="1"/>
  <c r="E190" i="3"/>
  <c r="F190" i="3" s="1"/>
  <c r="E191" i="3"/>
  <c r="F191" i="3" s="1"/>
  <c r="G191" i="3" s="1"/>
  <c r="E192" i="3"/>
  <c r="F192" i="3" s="1"/>
  <c r="G192" i="3" s="1"/>
  <c r="E193" i="3"/>
  <c r="F193" i="3" s="1"/>
  <c r="G193" i="3" s="1"/>
  <c r="E194" i="3"/>
  <c r="F194" i="3" s="1"/>
  <c r="G194" i="3" s="1"/>
  <c r="E195" i="3"/>
  <c r="F195" i="3" s="1"/>
  <c r="G195" i="3" s="1"/>
  <c r="E196" i="3"/>
  <c r="F196" i="3" s="1"/>
  <c r="G196" i="3" s="1"/>
  <c r="E197" i="3"/>
  <c r="E198" i="3"/>
  <c r="F198" i="3" s="1"/>
  <c r="G198" i="3" s="1"/>
  <c r="E199" i="3"/>
  <c r="F199" i="3" s="1"/>
  <c r="G199" i="3" s="1"/>
  <c r="E200" i="3"/>
  <c r="F200" i="3" s="1"/>
  <c r="G200" i="3" s="1"/>
  <c r="E201" i="3"/>
  <c r="F201" i="3" s="1"/>
  <c r="G201" i="3" s="1"/>
  <c r="E202" i="3"/>
  <c r="F202" i="3" s="1"/>
  <c r="G202" i="3" s="1"/>
  <c r="E203" i="3"/>
  <c r="F203" i="3" s="1"/>
  <c r="E204" i="3"/>
  <c r="F204" i="3" s="1"/>
  <c r="G204" i="3" s="1"/>
  <c r="E205" i="3"/>
  <c r="F205" i="3" s="1"/>
  <c r="G205" i="3" s="1"/>
  <c r="E206" i="3"/>
  <c r="F206" i="3" s="1"/>
  <c r="G206" i="3" s="1"/>
  <c r="E207" i="3"/>
  <c r="F207" i="3" s="1"/>
  <c r="G207" i="3" s="1"/>
  <c r="E208" i="3"/>
  <c r="F208" i="3" s="1"/>
  <c r="G208" i="3" s="1"/>
  <c r="E209" i="3"/>
  <c r="F209" i="3" s="1"/>
  <c r="G209" i="3" s="1"/>
  <c r="E210" i="3"/>
  <c r="F210" i="3" s="1"/>
  <c r="G210" i="3" s="1"/>
  <c r="E211" i="3"/>
  <c r="F211" i="3" s="1"/>
  <c r="G211" i="3" s="1"/>
  <c r="E212" i="3"/>
  <c r="F212" i="3" s="1"/>
  <c r="G212" i="3" s="1"/>
  <c r="E213" i="3"/>
  <c r="F213" i="3" s="1"/>
  <c r="E214" i="3"/>
  <c r="F214" i="3" s="1"/>
  <c r="G214" i="3" s="1"/>
  <c r="E215" i="3"/>
  <c r="E216" i="3"/>
  <c r="F216" i="3" s="1"/>
  <c r="G216" i="3" s="1"/>
  <c r="E217" i="3"/>
  <c r="F217" i="3" s="1"/>
  <c r="G217" i="3" s="1"/>
  <c r="E218" i="3"/>
  <c r="F218" i="3" s="1"/>
  <c r="G218" i="3" s="1"/>
  <c r="E219" i="3"/>
  <c r="F219" i="3" s="1"/>
  <c r="G219" i="3" s="1"/>
  <c r="E220" i="3"/>
  <c r="F220" i="3" s="1"/>
  <c r="G220" i="3" s="1"/>
  <c r="E221" i="3"/>
  <c r="F221" i="3" s="1"/>
  <c r="E222" i="3"/>
  <c r="F222" i="3" s="1"/>
  <c r="G222" i="3" s="1"/>
  <c r="E223" i="3"/>
  <c r="F223" i="3" s="1"/>
  <c r="G223" i="3" s="1"/>
  <c r="E224" i="3"/>
  <c r="F224" i="3" s="1"/>
  <c r="G224" i="3" s="1"/>
  <c r="E225" i="3"/>
  <c r="F225" i="3" s="1"/>
  <c r="G225" i="3" s="1"/>
  <c r="E226" i="3"/>
  <c r="F226" i="3" s="1"/>
  <c r="G226" i="3" s="1"/>
  <c r="E227" i="3"/>
  <c r="F227" i="3" s="1"/>
  <c r="G227" i="3" s="1"/>
  <c r="E228" i="3"/>
  <c r="F228" i="3" s="1"/>
  <c r="G228" i="3" s="1"/>
  <c r="E229" i="3"/>
  <c r="F229" i="3" s="1"/>
  <c r="G229" i="3" s="1"/>
  <c r="E230" i="3"/>
  <c r="F230" i="3" s="1"/>
  <c r="G230" i="3" s="1"/>
  <c r="E231" i="3"/>
  <c r="F231" i="3" s="1"/>
  <c r="G231" i="3" s="1"/>
  <c r="E232" i="3"/>
  <c r="F232" i="3" s="1"/>
  <c r="G232" i="3" s="1"/>
  <c r="E233" i="3"/>
  <c r="F233" i="3" s="1"/>
  <c r="G233" i="3" s="1"/>
  <c r="E234" i="3"/>
  <c r="F234" i="3" s="1"/>
  <c r="G234" i="3" s="1"/>
  <c r="E235" i="3"/>
  <c r="F235" i="3" s="1"/>
  <c r="E236" i="3"/>
  <c r="F236" i="3" s="1"/>
  <c r="G236" i="3" s="1"/>
  <c r="E237" i="3"/>
  <c r="F237" i="3" s="1"/>
  <c r="G237" i="3" s="1"/>
  <c r="E238" i="3"/>
  <c r="F238" i="3" s="1"/>
  <c r="G238" i="3" s="1"/>
  <c r="E239" i="3"/>
  <c r="F239" i="3" s="1"/>
  <c r="G239" i="3" s="1"/>
  <c r="E240" i="3"/>
  <c r="F240" i="3" s="1"/>
  <c r="G240" i="3" s="1"/>
  <c r="E241" i="3"/>
  <c r="F241" i="3" s="1"/>
  <c r="G241" i="3" s="1"/>
  <c r="E242" i="3"/>
  <c r="F242" i="3" s="1"/>
  <c r="G242" i="3" s="1"/>
  <c r="E243" i="3"/>
  <c r="F243" i="3" s="1"/>
  <c r="E244" i="3"/>
  <c r="F244" i="3" s="1"/>
  <c r="G244" i="3" s="1"/>
  <c r="E245" i="3"/>
  <c r="F245" i="3" s="1"/>
  <c r="E246" i="3"/>
  <c r="F246" i="3" s="1"/>
  <c r="E247" i="3"/>
  <c r="F247" i="3" s="1"/>
  <c r="G247" i="3" s="1"/>
  <c r="E248" i="3"/>
  <c r="F248" i="3" s="1"/>
  <c r="G248" i="3" s="1"/>
  <c r="E249" i="3"/>
  <c r="F249" i="3" s="1"/>
  <c r="G249" i="3" s="1"/>
  <c r="E250" i="3"/>
  <c r="F250" i="3" s="1"/>
  <c r="G250" i="3" s="1"/>
  <c r="E251" i="3"/>
  <c r="F251" i="3" s="1"/>
  <c r="E252" i="3"/>
  <c r="F252" i="3" s="1"/>
  <c r="G252" i="3" s="1"/>
  <c r="E253" i="3"/>
  <c r="F253" i="3" s="1"/>
  <c r="E254" i="3"/>
  <c r="F254" i="3" s="1"/>
  <c r="G254" i="3" s="1"/>
  <c r="E255" i="3"/>
  <c r="E256" i="3"/>
  <c r="F256" i="3" s="1"/>
  <c r="G256" i="3" s="1"/>
  <c r="E257" i="3"/>
  <c r="F257" i="3" s="1"/>
  <c r="G257" i="3" s="1"/>
  <c r="E258" i="3"/>
  <c r="F258" i="3" s="1"/>
  <c r="G258" i="3" s="1"/>
  <c r="E259" i="3"/>
  <c r="F259" i="3" s="1"/>
  <c r="E260" i="3"/>
  <c r="F260" i="3" s="1"/>
  <c r="G260" i="3" s="1"/>
  <c r="E261" i="3"/>
  <c r="F261" i="3" s="1"/>
  <c r="G261" i="3" s="1"/>
  <c r="E262" i="3"/>
  <c r="F262" i="3" s="1"/>
  <c r="G262" i="3" s="1"/>
  <c r="E263" i="3"/>
  <c r="F263" i="3" s="1"/>
  <c r="G263" i="3" s="1"/>
  <c r="E264" i="3"/>
  <c r="F264" i="3" s="1"/>
  <c r="G264" i="3" s="1"/>
  <c r="E265" i="3"/>
  <c r="F265" i="3" s="1"/>
  <c r="G265" i="3" s="1"/>
  <c r="E266" i="3"/>
  <c r="F266" i="3" s="1"/>
  <c r="G266" i="3" s="1"/>
  <c r="E267" i="3"/>
  <c r="F267" i="3" s="1"/>
  <c r="G267" i="3" s="1"/>
  <c r="E268" i="3"/>
  <c r="F268" i="3" s="1"/>
  <c r="G268" i="3" s="1"/>
  <c r="E269" i="3"/>
  <c r="F269" i="3" s="1"/>
  <c r="G269" i="3" s="1"/>
  <c r="E270" i="3"/>
  <c r="F270" i="3" s="1"/>
  <c r="G270" i="3" s="1"/>
  <c r="E271" i="3"/>
  <c r="F271" i="3" s="1"/>
  <c r="G271" i="3" s="1"/>
  <c r="E272" i="3"/>
  <c r="F272" i="3" s="1"/>
  <c r="G272" i="3" s="1"/>
  <c r="E273" i="3"/>
  <c r="F273" i="3" s="1"/>
  <c r="G273" i="3" s="1"/>
  <c r="E274" i="3"/>
  <c r="F274" i="3" s="1"/>
  <c r="G274" i="3" s="1"/>
  <c r="E275" i="3"/>
  <c r="F275" i="3" s="1"/>
  <c r="E276" i="3"/>
  <c r="F276" i="3" s="1"/>
  <c r="G276" i="3" s="1"/>
  <c r="E277" i="3"/>
  <c r="F277" i="3" s="1"/>
  <c r="E278" i="3"/>
  <c r="F278" i="3" s="1"/>
  <c r="G278" i="3" s="1"/>
  <c r="E279" i="3"/>
  <c r="E280" i="3"/>
  <c r="F280" i="3" s="1"/>
  <c r="G280" i="3" s="1"/>
  <c r="E281" i="3"/>
  <c r="F281" i="3" s="1"/>
  <c r="G281" i="3" s="1"/>
  <c r="E282" i="3"/>
  <c r="F282" i="3" s="1"/>
  <c r="G282" i="3" s="1"/>
  <c r="E283" i="3"/>
  <c r="F283" i="3" s="1"/>
  <c r="G283" i="3" s="1"/>
  <c r="E284" i="3"/>
  <c r="F284" i="3" s="1"/>
  <c r="G284" i="3" s="1"/>
  <c r="E285" i="3"/>
  <c r="F285" i="3" s="1"/>
  <c r="G285" i="3" s="1"/>
  <c r="E286" i="3"/>
  <c r="F286" i="3" s="1"/>
  <c r="G286" i="3" s="1"/>
  <c r="E287" i="3"/>
  <c r="F287" i="3" s="1"/>
  <c r="G287" i="3" s="1"/>
  <c r="E288" i="3"/>
  <c r="F288" i="3" s="1"/>
  <c r="G288" i="3" s="1"/>
  <c r="E289" i="3"/>
  <c r="F289" i="3" s="1"/>
  <c r="G289" i="3" s="1"/>
  <c r="E290" i="3"/>
  <c r="F290" i="3" s="1"/>
  <c r="G290" i="3" s="1"/>
  <c r="E291" i="3"/>
  <c r="F291" i="3" s="1"/>
  <c r="G291" i="3" s="1"/>
  <c r="E292" i="3"/>
  <c r="F292" i="3" s="1"/>
  <c r="G292" i="3" s="1"/>
  <c r="E293" i="3"/>
  <c r="F293" i="3" s="1"/>
  <c r="G293" i="3" s="1"/>
  <c r="E294" i="3"/>
  <c r="F294" i="3" s="1"/>
  <c r="G294" i="3" s="1"/>
  <c r="E295" i="3"/>
  <c r="E296" i="3"/>
  <c r="F296" i="3" s="1"/>
  <c r="G296" i="3" s="1"/>
  <c r="E297" i="3"/>
  <c r="F297" i="3" s="1"/>
  <c r="G297" i="3" s="1"/>
  <c r="E298" i="3"/>
  <c r="F298" i="3" s="1"/>
  <c r="G298" i="3" s="1"/>
  <c r="E299" i="3"/>
  <c r="F299" i="3" s="1"/>
  <c r="E300" i="3"/>
  <c r="F300" i="3" s="1"/>
  <c r="G300" i="3" s="1"/>
  <c r="E301" i="3"/>
  <c r="F301" i="3" s="1"/>
  <c r="G301" i="3" s="1"/>
  <c r="E302" i="3"/>
  <c r="F302" i="3" s="1"/>
  <c r="G302" i="3" s="1"/>
  <c r="E303" i="3"/>
  <c r="F303" i="3" s="1"/>
  <c r="G303" i="3" s="1"/>
  <c r="E304" i="3"/>
  <c r="F304" i="3" s="1"/>
  <c r="G304" i="3" s="1"/>
  <c r="E305" i="3"/>
  <c r="F305" i="3" s="1"/>
  <c r="G305" i="3" s="1"/>
  <c r="E306" i="3"/>
  <c r="F306" i="3" s="1"/>
  <c r="G306" i="3" s="1"/>
  <c r="E307" i="3"/>
  <c r="F307" i="3" s="1"/>
  <c r="G307" i="3" s="1"/>
  <c r="E308" i="3"/>
  <c r="F308" i="3" s="1"/>
  <c r="G308" i="3" s="1"/>
  <c r="E7" i="3"/>
  <c r="F7" i="3" s="1"/>
  <c r="G7" i="3" s="1"/>
  <c r="F55" i="3"/>
  <c r="G55" i="3" s="1"/>
  <c r="F78" i="3"/>
  <c r="F79" i="3"/>
  <c r="G79" i="3" s="1"/>
  <c r="F111" i="3"/>
  <c r="G111" i="3" s="1"/>
  <c r="F127" i="3"/>
  <c r="G127" i="3" s="1"/>
  <c r="F151" i="3"/>
  <c r="G151" i="3" s="1"/>
  <c r="F197" i="3"/>
  <c r="F215" i="3"/>
  <c r="G215" i="3" s="1"/>
  <c r="F255" i="3"/>
  <c r="G255" i="3" s="1"/>
  <c r="F279" i="3"/>
  <c r="G279" i="3" s="1"/>
  <c r="F295" i="3"/>
  <c r="G295" i="3" s="1"/>
  <c r="G653" i="3" l="1"/>
  <c r="H653" i="3"/>
  <c r="G600" i="3"/>
  <c r="H600" i="3"/>
  <c r="G640" i="3"/>
  <c r="H640" i="3"/>
  <c r="H587" i="3"/>
  <c r="H610" i="3"/>
  <c r="H683" i="3"/>
  <c r="H507" i="3"/>
  <c r="H664" i="3"/>
  <c r="H682" i="3"/>
  <c r="G613" i="3"/>
  <c r="H613" i="3"/>
  <c r="G425" i="3"/>
  <c r="H425" i="3"/>
  <c r="H190" i="3"/>
  <c r="G190" i="3"/>
  <c r="H663" i="3"/>
  <c r="G663" i="3"/>
  <c r="G685" i="3"/>
  <c r="H685" i="3"/>
  <c r="H661" i="3"/>
  <c r="G661" i="3"/>
  <c r="G509" i="3"/>
  <c r="H509" i="3"/>
  <c r="G384" i="3"/>
  <c r="H384" i="3"/>
  <c r="G648" i="3"/>
  <c r="H648" i="3"/>
  <c r="H569" i="3"/>
  <c r="G569" i="3"/>
  <c r="H495" i="3"/>
  <c r="G495" i="3"/>
  <c r="G402" i="3"/>
  <c r="H402" i="3"/>
  <c r="H388" i="3"/>
  <c r="G388" i="3"/>
  <c r="G369" i="3"/>
  <c r="H369" i="3"/>
  <c r="G362" i="3"/>
  <c r="H362" i="3"/>
  <c r="G332" i="3"/>
  <c r="H332" i="3"/>
  <c r="G688" i="3"/>
  <c r="H688" i="3"/>
  <c r="G647" i="3"/>
  <c r="H647" i="3"/>
  <c r="G608" i="3"/>
  <c r="H608" i="3"/>
  <c r="G589" i="3"/>
  <c r="H589" i="3"/>
  <c r="G576" i="3"/>
  <c r="H576" i="3"/>
  <c r="G549" i="3"/>
  <c r="H549" i="3"/>
  <c r="G517" i="3"/>
  <c r="H517" i="3"/>
  <c r="G434" i="3"/>
  <c r="H434" i="3"/>
  <c r="G426" i="3"/>
  <c r="H426" i="3"/>
  <c r="G368" i="3"/>
  <c r="H368" i="3"/>
  <c r="H681" i="3"/>
  <c r="G681" i="3"/>
  <c r="G528" i="3"/>
  <c r="H528" i="3"/>
  <c r="G393" i="3"/>
  <c r="H393" i="3"/>
  <c r="G366" i="3"/>
  <c r="H366" i="3"/>
  <c r="H277" i="3"/>
  <c r="G277" i="3"/>
  <c r="H253" i="3"/>
  <c r="G253" i="3"/>
  <c r="G680" i="3"/>
  <c r="H680" i="3"/>
  <c r="H668" i="3"/>
  <c r="G668" i="3"/>
  <c r="H573" i="3"/>
  <c r="G573" i="3"/>
  <c r="H527" i="3"/>
  <c r="G527" i="3"/>
  <c r="H451" i="3"/>
  <c r="G451" i="3"/>
  <c r="G392" i="3"/>
  <c r="H392" i="3"/>
  <c r="G516" i="3"/>
  <c r="H516" i="3"/>
  <c r="G485" i="3"/>
  <c r="H485" i="3"/>
  <c r="H412" i="3"/>
  <c r="G412" i="3"/>
  <c r="G612" i="3"/>
  <c r="H612" i="3"/>
  <c r="G696" i="3"/>
  <c r="H696" i="3"/>
  <c r="G672" i="3"/>
  <c r="H672" i="3"/>
  <c r="G656" i="3"/>
  <c r="H656" i="3"/>
  <c r="G346" i="3"/>
  <c r="H346" i="3"/>
  <c r="H666" i="3"/>
  <c r="G666" i="3"/>
  <c r="H637" i="3"/>
  <c r="G637" i="3"/>
  <c r="G592" i="3"/>
  <c r="H592" i="3"/>
  <c r="H585" i="3"/>
  <c r="G585" i="3"/>
  <c r="G390" i="3"/>
  <c r="H390" i="3"/>
  <c r="H334" i="3"/>
  <c r="G334" i="3"/>
  <c r="G677" i="3"/>
  <c r="H677" i="3"/>
  <c r="H649" i="3"/>
  <c r="G649" i="3"/>
  <c r="G616" i="3"/>
  <c r="H616" i="3"/>
  <c r="G544" i="3"/>
  <c r="H544" i="3"/>
  <c r="H525" i="3"/>
  <c r="G525" i="3"/>
  <c r="G488" i="3"/>
  <c r="H488" i="3"/>
  <c r="G480" i="3"/>
  <c r="H480" i="3"/>
  <c r="G466" i="3"/>
  <c r="H466" i="3"/>
  <c r="G442" i="3"/>
  <c r="H442" i="3"/>
  <c r="H428" i="3"/>
  <c r="G428" i="3"/>
  <c r="G370" i="3"/>
  <c r="H370" i="3"/>
  <c r="G316" i="3"/>
  <c r="H316" i="3"/>
  <c r="H701" i="3"/>
  <c r="G701" i="3"/>
  <c r="H650" i="3"/>
  <c r="G650" i="3"/>
  <c r="H533" i="3"/>
  <c r="G533" i="3"/>
  <c r="H511" i="3"/>
  <c r="G511" i="3"/>
  <c r="H445" i="3"/>
  <c r="G445" i="3"/>
  <c r="H413" i="3"/>
  <c r="G413" i="3"/>
  <c r="H379" i="3"/>
  <c r="G379" i="3"/>
  <c r="H355" i="3"/>
  <c r="G355" i="3"/>
  <c r="H351" i="3"/>
  <c r="H343" i="3"/>
  <c r="H339" i="3"/>
  <c r="G339" i="3"/>
  <c r="H327" i="3"/>
  <c r="H323" i="3"/>
  <c r="G323" i="3"/>
  <c r="H309" i="3"/>
  <c r="G309" i="3"/>
  <c r="H704" i="3"/>
  <c r="H641" i="3"/>
  <c r="G641" i="3"/>
  <c r="H632" i="3"/>
  <c r="H619" i="3"/>
  <c r="H588" i="3"/>
  <c r="G588" i="3"/>
  <c r="H568" i="3"/>
  <c r="H555" i="3"/>
  <c r="H541" i="3"/>
  <c r="H537" i="3"/>
  <c r="G537" i="3"/>
  <c r="H522" i="3"/>
  <c r="H497" i="3"/>
  <c r="G497" i="3"/>
  <c r="H479" i="3"/>
  <c r="G479" i="3"/>
  <c r="H449" i="3"/>
  <c r="H444" i="3"/>
  <c r="H391" i="3"/>
  <c r="H387" i="3"/>
  <c r="G387" i="3"/>
  <c r="H374" i="3"/>
  <c r="H367" i="3"/>
  <c r="H338" i="3"/>
  <c r="H322" i="3"/>
  <c r="H545" i="3"/>
  <c r="G545" i="3"/>
  <c r="H536" i="3"/>
  <c r="H496" i="3"/>
  <c r="H478" i="3"/>
  <c r="H473" i="3"/>
  <c r="G473" i="3"/>
  <c r="H462" i="3"/>
  <c r="H458" i="3"/>
  <c r="H403" i="3"/>
  <c r="G403" i="3"/>
  <c r="H386" i="3"/>
  <c r="H363" i="3"/>
  <c r="G363" i="3"/>
  <c r="H350" i="3"/>
  <c r="G350" i="3"/>
  <c r="H342" i="3"/>
  <c r="H329" i="3"/>
  <c r="H326" i="3"/>
  <c r="H673" i="3"/>
  <c r="G673" i="3"/>
  <c r="H623" i="3"/>
  <c r="G623" i="3"/>
  <c r="H213" i="3"/>
  <c r="G213" i="3"/>
  <c r="H45" i="3"/>
  <c r="G45" i="3"/>
  <c r="H695" i="3"/>
  <c r="G695" i="3"/>
  <c r="H690" i="3"/>
  <c r="G690" i="3"/>
  <c r="H635" i="3"/>
  <c r="H448" i="3"/>
  <c r="H439" i="3"/>
  <c r="G439" i="3"/>
  <c r="H420" i="3"/>
  <c r="G420" i="3"/>
  <c r="H411" i="3"/>
  <c r="G411" i="3"/>
  <c r="H407" i="3"/>
  <c r="H398" i="3"/>
  <c r="G398" i="3"/>
  <c r="H345" i="3"/>
  <c r="H333" i="3"/>
  <c r="G333" i="3"/>
  <c r="H317" i="3"/>
  <c r="G317" i="3"/>
  <c r="H246" i="3"/>
  <c r="G246" i="3"/>
  <c r="H245" i="3"/>
  <c r="G245" i="3"/>
  <c r="H221" i="3"/>
  <c r="G221" i="3"/>
  <c r="H85" i="3"/>
  <c r="G85" i="3"/>
  <c r="H69" i="3"/>
  <c r="G69" i="3"/>
  <c r="H708" i="3"/>
  <c r="G708" i="3"/>
  <c r="H699" i="3"/>
  <c r="H644" i="3"/>
  <c r="H586" i="3"/>
  <c r="G586" i="3"/>
  <c r="H571" i="3"/>
  <c r="H553" i="3"/>
  <c r="G553" i="3"/>
  <c r="H521" i="3"/>
  <c r="G521" i="3"/>
  <c r="H513" i="3"/>
  <c r="G513" i="3"/>
  <c r="H505" i="3"/>
  <c r="G505" i="3"/>
  <c r="H491" i="3"/>
  <c r="H477" i="3"/>
  <c r="G477" i="3"/>
  <c r="H429" i="3"/>
  <c r="G429" i="3"/>
  <c r="H381" i="3"/>
  <c r="G381" i="3"/>
  <c r="H373" i="3"/>
  <c r="G373" i="3"/>
  <c r="H357" i="3"/>
  <c r="G357" i="3"/>
  <c r="H349" i="3"/>
  <c r="G349" i="3"/>
  <c r="H692" i="3"/>
  <c r="G692" i="3"/>
  <c r="H78" i="3"/>
  <c r="G78" i="3"/>
  <c r="H299" i="3"/>
  <c r="G299" i="3"/>
  <c r="H275" i="3"/>
  <c r="G275" i="3"/>
  <c r="H259" i="3"/>
  <c r="G259" i="3"/>
  <c r="H251" i="3"/>
  <c r="G251" i="3"/>
  <c r="H243" i="3"/>
  <c r="G243" i="3"/>
  <c r="H235" i="3"/>
  <c r="G235" i="3"/>
  <c r="H203" i="3"/>
  <c r="G203" i="3"/>
  <c r="H187" i="3"/>
  <c r="G187" i="3"/>
  <c r="H179" i="3"/>
  <c r="G179" i="3"/>
  <c r="H139" i="3"/>
  <c r="G139" i="3"/>
  <c r="H123" i="3"/>
  <c r="G123" i="3"/>
  <c r="H115" i="3"/>
  <c r="G115" i="3"/>
  <c r="H107" i="3"/>
  <c r="G107" i="3"/>
  <c r="H75" i="3"/>
  <c r="G75" i="3"/>
  <c r="H707" i="3"/>
  <c r="H702" i="3"/>
  <c r="H659" i="3"/>
  <c r="H652" i="3"/>
  <c r="G652" i="3"/>
  <c r="H639" i="3"/>
  <c r="G639" i="3"/>
  <c r="H621" i="3"/>
  <c r="H609" i="3"/>
  <c r="G609" i="3"/>
  <c r="H552" i="3"/>
  <c r="H539" i="3"/>
  <c r="H529" i="3"/>
  <c r="G529" i="3"/>
  <c r="H520" i="3"/>
  <c r="H512" i="3"/>
  <c r="H504" i="3"/>
  <c r="H481" i="3"/>
  <c r="G481" i="3"/>
  <c r="H461" i="3"/>
  <c r="G461" i="3"/>
  <c r="H410" i="3"/>
  <c r="H397" i="3"/>
  <c r="G397" i="3"/>
  <c r="H380" i="3"/>
  <c r="H356" i="3"/>
  <c r="H352" i="3"/>
  <c r="H344" i="3"/>
  <c r="H341" i="3"/>
  <c r="G341" i="3"/>
  <c r="H328" i="3"/>
  <c r="H325" i="3"/>
  <c r="G325" i="3"/>
  <c r="H320" i="3"/>
  <c r="H651" i="3"/>
  <c r="H465" i="3"/>
  <c r="H389" i="3"/>
  <c r="G389" i="3"/>
  <c r="H365" i="3"/>
  <c r="G365" i="3"/>
  <c r="H340" i="3"/>
  <c r="G340" i="3"/>
  <c r="H324" i="3"/>
  <c r="G324" i="3"/>
  <c r="H705" i="3"/>
  <c r="G705" i="3"/>
  <c r="H197" i="3"/>
  <c r="G197" i="3"/>
  <c r="H697" i="3"/>
  <c r="G697" i="3"/>
  <c r="H658" i="3"/>
  <c r="H642" i="3"/>
  <c r="H624" i="3"/>
  <c r="H584" i="3"/>
  <c r="H580" i="3"/>
  <c r="H560" i="3"/>
  <c r="H489" i="3"/>
  <c r="G489" i="3"/>
  <c r="H474" i="3"/>
  <c r="H469" i="3"/>
  <c r="H455" i="3"/>
  <c r="G455" i="3"/>
  <c r="H437" i="3"/>
  <c r="H418" i="3"/>
  <c r="H405" i="3"/>
  <c r="H375" i="3"/>
  <c r="H364" i="3"/>
  <c r="H347" i="3"/>
  <c r="G347" i="3"/>
  <c r="H331" i="3"/>
  <c r="G331" i="3"/>
  <c r="H315" i="3"/>
  <c r="G315" i="3"/>
  <c r="H703" i="3"/>
  <c r="H694" i="3"/>
  <c r="H689" i="3"/>
  <c r="H674" i="3"/>
  <c r="H671" i="3"/>
  <c r="H594" i="3"/>
  <c r="H669" i="3"/>
  <c r="H636" i="3"/>
  <c r="H626" i="3"/>
  <c r="H550" i="3"/>
  <c r="H543" i="3"/>
  <c r="H447" i="3"/>
  <c r="H700" i="3"/>
  <c r="H698" i="3"/>
  <c r="H693" i="3"/>
  <c r="H691" i="3"/>
  <c r="H684" i="3"/>
  <c r="H660" i="3"/>
  <c r="H655" i="3"/>
  <c r="H645" i="3"/>
  <c r="H630" i="3"/>
  <c r="H622" i="3"/>
  <c r="H615" i="3"/>
  <c r="H596" i="3"/>
  <c r="H582" i="3"/>
  <c r="H577" i="3"/>
  <c r="H566" i="3"/>
  <c r="H561" i="3"/>
  <c r="H546" i="3"/>
  <c r="H535" i="3"/>
  <c r="H530" i="3"/>
  <c r="H492" i="3"/>
  <c r="H475" i="3"/>
  <c r="H430" i="3"/>
  <c r="H686" i="3"/>
  <c r="H679" i="3"/>
  <c r="H676" i="3"/>
  <c r="H665" i="3"/>
  <c r="H629" i="3"/>
  <c r="H625" i="3"/>
  <c r="H618" i="3"/>
  <c r="H565" i="3"/>
  <c r="H557" i="3"/>
  <c r="H519" i="3"/>
  <c r="H471" i="3"/>
  <c r="H657" i="3"/>
  <c r="H638" i="3"/>
  <c r="H617" i="3"/>
  <c r="H614" i="3"/>
  <c r="H591" i="3"/>
  <c r="H572" i="3"/>
  <c r="H508" i="3"/>
  <c r="H487" i="3"/>
  <c r="H654" i="3"/>
  <c r="H490" i="3"/>
  <c r="H604" i="3"/>
  <c r="H556" i="3"/>
  <c r="H678" i="3"/>
  <c r="H667" i="3"/>
  <c r="H634" i="3"/>
  <c r="H628" i="3"/>
  <c r="H498" i="3"/>
  <c r="H482" i="3"/>
  <c r="H706" i="3"/>
  <c r="H687" i="3"/>
  <c r="H631" i="3"/>
  <c r="H607" i="3"/>
  <c r="H602" i="3"/>
  <c r="H598" i="3"/>
  <c r="H593" i="3"/>
  <c r="H575" i="3"/>
  <c r="H563" i="3"/>
  <c r="H559" i="3"/>
  <c r="H548" i="3"/>
  <c r="H540" i="3"/>
  <c r="H457" i="3"/>
  <c r="H441" i="3"/>
  <c r="H436" i="3"/>
  <c r="H432" i="3"/>
  <c r="H427" i="3"/>
  <c r="H662" i="3"/>
  <c r="H590" i="3"/>
  <c r="H670" i="3"/>
  <c r="H503" i="3"/>
  <c r="H646" i="3"/>
  <c r="H643" i="3"/>
  <c r="H633" i="3"/>
  <c r="H627" i="3"/>
  <c r="H620" i="3"/>
  <c r="H601" i="3"/>
  <c r="H578" i="3"/>
  <c r="H574" i="3"/>
  <c r="H570" i="3"/>
  <c r="H567" i="3"/>
  <c r="H554" i="3"/>
  <c r="H551" i="3"/>
  <c r="H532" i="3"/>
  <c r="H524" i="3"/>
  <c r="H467" i="3"/>
  <c r="H463" i="3"/>
  <c r="H486" i="3"/>
  <c r="H468" i="3"/>
  <c r="H454" i="3"/>
  <c r="H415" i="3"/>
  <c r="H404" i="3"/>
  <c r="H401" i="3"/>
  <c r="H675" i="3"/>
  <c r="H611" i="3"/>
  <c r="H605" i="3"/>
  <c r="H514" i="3"/>
  <c r="H510" i="3"/>
  <c r="H501" i="3"/>
  <c r="H499" i="3"/>
  <c r="H476" i="3"/>
  <c r="H423" i="3"/>
  <c r="H400" i="3"/>
  <c r="H377" i="3"/>
  <c r="H353" i="3"/>
  <c r="H603" i="3"/>
  <c r="H599" i="3"/>
  <c r="H597" i="3"/>
  <c r="H564" i="3"/>
  <c r="H562" i="3"/>
  <c r="H538" i="3"/>
  <c r="H534" i="3"/>
  <c r="H523" i="3"/>
  <c r="H459" i="3"/>
  <c r="H450" i="3"/>
  <c r="H414" i="3"/>
  <c r="H396" i="3"/>
  <c r="H361" i="3"/>
  <c r="H595" i="3"/>
  <c r="H558" i="3"/>
  <c r="H547" i="3"/>
  <c r="H494" i="3"/>
  <c r="H483" i="3"/>
  <c r="H470" i="3"/>
  <c r="H453" i="3"/>
  <c r="H433" i="3"/>
  <c r="H383" i="3"/>
  <c r="H376" i="3"/>
  <c r="H312" i="3"/>
  <c r="H583" i="3"/>
  <c r="H581" i="3"/>
  <c r="H518" i="3"/>
  <c r="H464" i="3"/>
  <c r="H452" i="3"/>
  <c r="H417" i="3"/>
  <c r="H409" i="3"/>
  <c r="H382" i="3"/>
  <c r="H335" i="3"/>
  <c r="H579" i="3"/>
  <c r="H542" i="3"/>
  <c r="H531" i="3"/>
  <c r="H500" i="3"/>
  <c r="H456" i="3"/>
  <c r="H446" i="3"/>
  <c r="H435" i="3"/>
  <c r="H422" i="3"/>
  <c r="H419" i="3"/>
  <c r="H395" i="3"/>
  <c r="H372" i="3"/>
  <c r="H348" i="3"/>
  <c r="H606" i="3"/>
  <c r="H506" i="3"/>
  <c r="H502" i="3"/>
  <c r="H493" i="3"/>
  <c r="H472" i="3"/>
  <c r="H460" i="3"/>
  <c r="H443" i="3"/>
  <c r="H438" i="3"/>
  <c r="H421" i="3"/>
  <c r="H416" i="3"/>
  <c r="H394" i="3"/>
  <c r="H358" i="3"/>
  <c r="H330" i="3"/>
  <c r="H526" i="3"/>
  <c r="H515" i="3"/>
  <c r="H484" i="3"/>
  <c r="H408" i="3"/>
  <c r="H385" i="3"/>
  <c r="H371" i="3"/>
  <c r="H321" i="3"/>
  <c r="H424" i="3"/>
  <c r="H406" i="3"/>
  <c r="H378" i="3"/>
  <c r="H360" i="3"/>
  <c r="H337" i="3"/>
  <c r="H319" i="3"/>
  <c r="H314" i="3"/>
  <c r="H311" i="3"/>
  <c r="H318" i="3"/>
  <c r="H359" i="3"/>
  <c r="H354" i="3"/>
  <c r="H336" i="3"/>
  <c r="H313" i="3"/>
  <c r="H310" i="3"/>
  <c r="H431" i="3"/>
  <c r="H440" i="3"/>
  <c r="H399" i="3"/>
  <c r="H27" i="3"/>
  <c r="H77" i="3"/>
  <c r="H302" i="3"/>
  <c r="H182" i="3"/>
  <c r="H158" i="3"/>
  <c r="H134" i="3"/>
  <c r="H110" i="3"/>
  <c r="H262" i="3"/>
  <c r="H142" i="3"/>
  <c r="H118" i="3"/>
  <c r="H102" i="3"/>
  <c r="H70" i="3"/>
  <c r="H54" i="3"/>
  <c r="H270" i="3"/>
  <c r="H94" i="3"/>
  <c r="H38" i="3"/>
  <c r="H59" i="3"/>
  <c r="H51" i="3"/>
  <c r="H286" i="3"/>
  <c r="H230" i="3"/>
  <c r="H198" i="3"/>
  <c r="H166" i="3"/>
  <c r="H163" i="3"/>
  <c r="H227" i="3"/>
  <c r="H99" i="3"/>
  <c r="H35" i="3"/>
  <c r="H125" i="3"/>
  <c r="H268" i="3"/>
  <c r="H132" i="3"/>
  <c r="H108" i="3"/>
  <c r="H171" i="3"/>
  <c r="H164" i="3"/>
  <c r="H28" i="3"/>
  <c r="H256" i="3"/>
  <c r="H168" i="3"/>
  <c r="H80" i="3"/>
  <c r="H127" i="3"/>
  <c r="H79" i="3"/>
  <c r="H283" i="3"/>
  <c r="H22" i="3"/>
  <c r="H7" i="3"/>
  <c r="H301" i="3"/>
  <c r="H293" i="3"/>
  <c r="H285" i="3"/>
  <c r="H269" i="3"/>
  <c r="H261" i="3"/>
  <c r="H229" i="3"/>
  <c r="H205" i="3"/>
  <c r="H181" i="3"/>
  <c r="H173" i="3"/>
  <c r="H295" i="3"/>
  <c r="H100" i="3"/>
  <c r="H60" i="3"/>
  <c r="H44" i="3"/>
  <c r="H255" i="3"/>
  <c r="H151" i="3"/>
  <c r="H206" i="3"/>
  <c r="H204" i="3"/>
  <c r="H140" i="3"/>
  <c r="H216" i="3"/>
  <c r="H184" i="3"/>
  <c r="H273" i="3"/>
  <c r="H170" i="3"/>
  <c r="H279" i="3"/>
  <c r="H215" i="3"/>
  <c r="H18" i="3"/>
  <c r="H305" i="3"/>
  <c r="H297" i="3"/>
  <c r="H289" i="3"/>
  <c r="H281" i="3"/>
  <c r="H265" i="3"/>
  <c r="H257" i="3"/>
  <c r="H249" i="3"/>
  <c r="H233" i="3"/>
  <c r="H225" i="3"/>
  <c r="H217" i="3"/>
  <c r="H209" i="3"/>
  <c r="H201" i="3"/>
  <c r="H193" i="3"/>
  <c r="H185" i="3"/>
  <c r="H169" i="3"/>
  <c r="H161" i="3"/>
  <c r="H145" i="3"/>
  <c r="H81" i="3"/>
  <c r="H49" i="3"/>
  <c r="H25" i="3"/>
  <c r="H101" i="3"/>
  <c r="H62" i="3"/>
  <c r="H306" i="3"/>
  <c r="H298" i="3"/>
  <c r="H290" i="3"/>
  <c r="H282" i="3"/>
  <c r="H274" i="3"/>
  <c r="H266" i="3"/>
  <c r="H258" i="3"/>
  <c r="H250" i="3"/>
  <c r="H242" i="3"/>
  <c r="H234" i="3"/>
  <c r="H226" i="3"/>
  <c r="H218" i="3"/>
  <c r="H210" i="3"/>
  <c r="H202" i="3"/>
  <c r="H194" i="3"/>
  <c r="H186" i="3"/>
  <c r="H178" i="3"/>
  <c r="H162" i="3"/>
  <c r="H154" i="3"/>
  <c r="H146" i="3"/>
  <c r="H138" i="3"/>
  <c r="H130" i="3"/>
  <c r="H122" i="3"/>
  <c r="H114" i="3"/>
  <c r="H106" i="3"/>
  <c r="H98" i="3"/>
  <c r="H90" i="3"/>
  <c r="H82" i="3"/>
  <c r="H66" i="3"/>
  <c r="H58" i="3"/>
  <c r="H50" i="3"/>
  <c r="H42" i="3"/>
  <c r="H34" i="3"/>
  <c r="H26" i="3"/>
  <c r="H10" i="3"/>
  <c r="H150" i="3"/>
  <c r="H56" i="3"/>
  <c r="H14" i="3"/>
  <c r="H304" i="3"/>
  <c r="H296" i="3"/>
  <c r="H288" i="3"/>
  <c r="H280" i="3"/>
  <c r="H272" i="3"/>
  <c r="H264" i="3"/>
  <c r="H248" i="3"/>
  <c r="H240" i="3"/>
  <c r="H232" i="3"/>
  <c r="H224" i="3"/>
  <c r="H208" i="3"/>
  <c r="H200" i="3"/>
  <c r="H192" i="3"/>
  <c r="H176" i="3"/>
  <c r="H160" i="3"/>
  <c r="H152" i="3"/>
  <c r="H144" i="3"/>
  <c r="H136" i="3"/>
  <c r="H128" i="3"/>
  <c r="H120" i="3"/>
  <c r="H112" i="3"/>
  <c r="H104" i="3"/>
  <c r="H96" i="3"/>
  <c r="H88" i="3"/>
  <c r="H72" i="3"/>
  <c r="H64" i="3"/>
  <c r="H48" i="3"/>
  <c r="H40" i="3"/>
  <c r="H32" i="3"/>
  <c r="H24" i="3"/>
  <c r="H16" i="3"/>
  <c r="H238" i="3"/>
  <c r="H93" i="3"/>
  <c r="H13" i="3"/>
  <c r="H303" i="3"/>
  <c r="H271" i="3"/>
  <c r="H263" i="3"/>
  <c r="H247" i="3"/>
  <c r="H239" i="3"/>
  <c r="H231" i="3"/>
  <c r="H223" i="3"/>
  <c r="H207" i="3"/>
  <c r="H199" i="3"/>
  <c r="H191" i="3"/>
  <c r="H183" i="3"/>
  <c r="H175" i="3"/>
  <c r="H167" i="3"/>
  <c r="H159" i="3"/>
  <c r="H143" i="3"/>
  <c r="H135" i="3"/>
  <c r="H119" i="3"/>
  <c r="H103" i="3"/>
  <c r="H95" i="3"/>
  <c r="H87" i="3"/>
  <c r="H71" i="3"/>
  <c r="H63" i="3"/>
  <c r="H47" i="3"/>
  <c r="H39" i="3"/>
  <c r="H31" i="3"/>
  <c r="H23" i="3"/>
  <c r="H15" i="3"/>
  <c r="H117" i="3"/>
  <c r="H55" i="3"/>
  <c r="H287" i="3"/>
  <c r="H222" i="3"/>
  <c r="H111" i="3"/>
  <c r="H74" i="3"/>
  <c r="H30" i="3"/>
  <c r="H8" i="3"/>
  <c r="H21" i="3"/>
  <c r="H165" i="3"/>
  <c r="H141" i="3"/>
  <c r="H109" i="3"/>
  <c r="H53" i="3"/>
  <c r="H29" i="3"/>
  <c r="H254" i="3"/>
  <c r="H195" i="3"/>
  <c r="H174" i="3"/>
  <c r="H131" i="3"/>
  <c r="H67" i="3"/>
  <c r="H292" i="3"/>
  <c r="H276" i="3"/>
  <c r="H260" i="3"/>
  <c r="H244" i="3"/>
  <c r="H228" i="3"/>
  <c r="H212" i="3"/>
  <c r="H188" i="3"/>
  <c r="H172" i="3"/>
  <c r="H156" i="3"/>
  <c r="H148" i="3"/>
  <c r="H116" i="3"/>
  <c r="H92" i="3"/>
  <c r="H84" i="3"/>
  <c r="H68" i="3"/>
  <c r="H36" i="3"/>
  <c r="H20" i="3"/>
  <c r="H12" i="3"/>
  <c r="H291" i="3"/>
  <c r="H278" i="3"/>
  <c r="H214" i="3"/>
  <c r="H86" i="3"/>
  <c r="H43" i="3"/>
  <c r="H189" i="3"/>
  <c r="H157" i="3"/>
  <c r="H133" i="3"/>
  <c r="H61" i="3"/>
  <c r="H37" i="3"/>
  <c r="H46" i="3"/>
  <c r="H300" i="3"/>
  <c r="H76" i="3"/>
  <c r="H308" i="3"/>
  <c r="H284" i="3"/>
  <c r="H252" i="3"/>
  <c r="H236" i="3"/>
  <c r="H220" i="3"/>
  <c r="H196" i="3"/>
  <c r="H180" i="3"/>
  <c r="H124" i="3"/>
  <c r="H19" i="3"/>
  <c r="H211" i="3"/>
  <c r="H147" i="3"/>
  <c r="H126" i="3"/>
  <c r="H83" i="3"/>
  <c r="H52" i="3"/>
  <c r="H241" i="3"/>
  <c r="H177" i="3"/>
  <c r="H113" i="3"/>
  <c r="H307" i="3"/>
  <c r="H294" i="3"/>
  <c r="H219" i="3"/>
  <c r="H155" i="3"/>
  <c r="H91" i="3"/>
  <c r="H9" i="3"/>
  <c r="H17" i="3"/>
  <c r="H33" i="3"/>
  <c r="H41" i="3"/>
  <c r="H57" i="3"/>
  <c r="H65" i="3"/>
  <c r="H73" i="3"/>
  <c r="H89" i="3"/>
  <c r="H97" i="3"/>
  <c r="H105" i="3"/>
  <c r="H121" i="3"/>
  <c r="H129" i="3"/>
  <c r="H137" i="3"/>
  <c r="H153" i="3"/>
  <c r="H11" i="3"/>
  <c r="H237" i="3"/>
  <c r="H149" i="3"/>
  <c r="H267" i="3"/>
  <c r="D8" i="3" l="1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7" i="3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8" i="2"/>
  <c r="I40" i="2"/>
  <c r="V10" i="2"/>
  <c r="W10" i="2" s="1"/>
  <c r="P5" i="1"/>
  <c r="O10" i="1"/>
  <c r="P10" i="1" s="1"/>
  <c r="O5" i="1"/>
  <c r="G41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7" i="2"/>
  <c r="E41" i="2"/>
  <c r="B41" i="2"/>
  <c r="H41" i="2" l="1"/>
  <c r="I7" i="3" s="1"/>
  <c r="K7" i="3" s="1"/>
  <c r="V15" i="2"/>
  <c r="W15" i="2" s="1"/>
  <c r="X15" i="2" s="1"/>
  <c r="V3" i="2"/>
  <c r="X10" i="2"/>
  <c r="E10" i="9"/>
  <c r="E18" i="9"/>
  <c r="E26" i="9"/>
  <c r="E34" i="9"/>
  <c r="E35" i="9"/>
  <c r="E12" i="9"/>
  <c r="E13" i="9"/>
  <c r="E14" i="9"/>
  <c r="E22" i="9"/>
  <c r="E30" i="9"/>
  <c r="E38" i="9"/>
  <c r="E8" i="9"/>
  <c r="E15" i="9"/>
  <c r="E23" i="9"/>
  <c r="E31" i="9"/>
  <c r="E39" i="9"/>
  <c r="E16" i="9"/>
  <c r="E24" i="9"/>
  <c r="E32" i="9"/>
  <c r="E40" i="9"/>
  <c r="E19" i="9"/>
  <c r="E20" i="9"/>
  <c r="E11" i="9"/>
  <c r="E27" i="9"/>
  <c r="E36" i="9"/>
  <c r="E21" i="9"/>
  <c r="E37" i="9"/>
  <c r="E9" i="9"/>
  <c r="E17" i="9"/>
  <c r="E25" i="9"/>
  <c r="E33" i="9"/>
  <c r="E7" i="9"/>
  <c r="E28" i="9"/>
  <c r="E29" i="9"/>
  <c r="I8" i="3" l="1"/>
  <c r="J7" i="3"/>
  <c r="K8" i="3"/>
  <c r="J8" i="3"/>
  <c r="I9" i="3"/>
  <c r="J9" i="3" l="1"/>
  <c r="K9" i="3"/>
  <c r="I10" i="3"/>
  <c r="K10" i="3" l="1"/>
  <c r="J10" i="3"/>
  <c r="I11" i="3"/>
  <c r="K11" i="3" l="1"/>
  <c r="J11" i="3"/>
  <c r="I12" i="3"/>
  <c r="K12" i="3" l="1"/>
  <c r="J12" i="3"/>
  <c r="I13" i="3"/>
  <c r="K13" i="3" l="1"/>
  <c r="J13" i="3"/>
  <c r="I14" i="3"/>
  <c r="K14" i="3" l="1"/>
  <c r="J14" i="3"/>
  <c r="I15" i="3"/>
  <c r="K15" i="3" l="1"/>
  <c r="J15" i="3"/>
  <c r="I16" i="3"/>
  <c r="K16" i="3" l="1"/>
  <c r="J16" i="3"/>
  <c r="I17" i="3"/>
  <c r="J17" i="3" l="1"/>
  <c r="K17" i="3"/>
  <c r="I18" i="3"/>
  <c r="K18" i="3" l="1"/>
  <c r="J18" i="3"/>
  <c r="I19" i="3"/>
  <c r="K19" i="3" l="1"/>
  <c r="J19" i="3"/>
  <c r="I20" i="3"/>
  <c r="K20" i="3" l="1"/>
  <c r="J20" i="3"/>
  <c r="I21" i="3"/>
  <c r="K21" i="3" l="1"/>
  <c r="J21" i="3"/>
  <c r="I22" i="3"/>
  <c r="K22" i="3" l="1"/>
  <c r="J22" i="3"/>
  <c r="I23" i="3"/>
  <c r="K23" i="3" l="1"/>
  <c r="J23" i="3"/>
  <c r="I24" i="3"/>
  <c r="K24" i="3" l="1"/>
  <c r="J24" i="3"/>
  <c r="I25" i="3"/>
  <c r="K25" i="3" l="1"/>
  <c r="J25" i="3"/>
  <c r="I26" i="3"/>
  <c r="K26" i="3" l="1"/>
  <c r="J26" i="3"/>
  <c r="I27" i="3"/>
  <c r="J27" i="3" l="1"/>
  <c r="K27" i="3"/>
  <c r="I28" i="3"/>
  <c r="K28" i="3" l="1"/>
  <c r="J28" i="3"/>
  <c r="I29" i="3"/>
  <c r="K29" i="3" l="1"/>
  <c r="J29" i="3"/>
  <c r="I30" i="3"/>
  <c r="K30" i="3" l="1"/>
  <c r="J30" i="3"/>
  <c r="I31" i="3"/>
  <c r="K31" i="3" l="1"/>
  <c r="J31" i="3"/>
  <c r="I32" i="3"/>
  <c r="K32" i="3" l="1"/>
  <c r="J32" i="3"/>
  <c r="I33" i="3"/>
  <c r="J33" i="3" l="1"/>
  <c r="K33" i="3"/>
  <c r="I34" i="3"/>
  <c r="K34" i="3" l="1"/>
  <c r="J34" i="3"/>
  <c r="I35" i="3"/>
  <c r="K35" i="3" l="1"/>
  <c r="J35" i="3"/>
  <c r="I36" i="3"/>
  <c r="K36" i="3" l="1"/>
  <c r="J36" i="3"/>
  <c r="I37" i="3"/>
  <c r="K37" i="3" l="1"/>
  <c r="J37" i="3"/>
  <c r="I38" i="3"/>
  <c r="K38" i="3" l="1"/>
  <c r="J38" i="3"/>
  <c r="I39" i="3"/>
  <c r="K39" i="3" l="1"/>
  <c r="J39" i="3"/>
  <c r="I40" i="3"/>
  <c r="K40" i="3" l="1"/>
  <c r="J40" i="3"/>
  <c r="I41" i="3"/>
  <c r="K41" i="3" l="1"/>
  <c r="J41" i="3"/>
  <c r="I42" i="3"/>
  <c r="K42" i="3" l="1"/>
  <c r="J42" i="3"/>
  <c r="I43" i="3"/>
  <c r="K43" i="3" l="1"/>
  <c r="J43" i="3"/>
  <c r="I44" i="3"/>
  <c r="K44" i="3" l="1"/>
  <c r="J44" i="3"/>
  <c r="I45" i="3"/>
  <c r="K45" i="3" l="1"/>
  <c r="J45" i="3"/>
  <c r="I46" i="3"/>
  <c r="K46" i="3" l="1"/>
  <c r="J46" i="3"/>
  <c r="I47" i="3"/>
  <c r="K47" i="3" l="1"/>
  <c r="J47" i="3"/>
  <c r="I48" i="3"/>
  <c r="K48" i="3" l="1"/>
  <c r="J48" i="3"/>
  <c r="I49" i="3"/>
  <c r="K49" i="3" l="1"/>
  <c r="J49" i="3"/>
  <c r="I50" i="3"/>
  <c r="J50" i="3" l="1"/>
  <c r="K50" i="3"/>
  <c r="I51" i="3"/>
  <c r="J51" i="3" l="1"/>
  <c r="K51" i="3"/>
  <c r="I52" i="3"/>
  <c r="K52" i="3" l="1"/>
  <c r="J52" i="3"/>
  <c r="I53" i="3"/>
  <c r="K53" i="3" l="1"/>
  <c r="J53" i="3"/>
  <c r="I54" i="3"/>
  <c r="K54" i="3" l="1"/>
  <c r="J54" i="3"/>
  <c r="I55" i="3"/>
  <c r="K55" i="3" l="1"/>
  <c r="J55" i="3"/>
  <c r="I56" i="3"/>
  <c r="K56" i="3" l="1"/>
  <c r="J56" i="3"/>
  <c r="I57" i="3"/>
  <c r="J57" i="3" l="1"/>
  <c r="K57" i="3"/>
  <c r="I58" i="3"/>
  <c r="K58" i="3" l="1"/>
  <c r="J58" i="3"/>
  <c r="I59" i="3"/>
  <c r="K59" i="3" l="1"/>
  <c r="J59" i="3"/>
  <c r="I60" i="3"/>
  <c r="K60" i="3" l="1"/>
  <c r="J60" i="3"/>
  <c r="I61" i="3"/>
  <c r="K61" i="3" l="1"/>
  <c r="J61" i="3"/>
  <c r="I62" i="3"/>
  <c r="K62" i="3" l="1"/>
  <c r="J62" i="3"/>
  <c r="I63" i="3"/>
  <c r="K63" i="3" l="1"/>
  <c r="J63" i="3"/>
  <c r="I64" i="3"/>
  <c r="K64" i="3" l="1"/>
  <c r="J64" i="3"/>
  <c r="I65" i="3"/>
  <c r="K65" i="3" l="1"/>
  <c r="J65" i="3"/>
  <c r="I66" i="3"/>
  <c r="K66" i="3" l="1"/>
  <c r="J66" i="3"/>
  <c r="I67" i="3"/>
  <c r="K67" i="3" l="1"/>
  <c r="J67" i="3"/>
  <c r="I68" i="3"/>
  <c r="K68" i="3" l="1"/>
  <c r="J68" i="3"/>
  <c r="I69" i="3"/>
  <c r="K69" i="3" l="1"/>
  <c r="J69" i="3"/>
  <c r="I70" i="3"/>
  <c r="K70" i="3" l="1"/>
  <c r="J70" i="3"/>
  <c r="I71" i="3"/>
  <c r="K71" i="3" l="1"/>
  <c r="J71" i="3"/>
  <c r="I72" i="3"/>
  <c r="K72" i="3" l="1"/>
  <c r="J72" i="3"/>
  <c r="I73" i="3"/>
  <c r="J73" i="3" l="1"/>
  <c r="K73" i="3"/>
  <c r="I74" i="3"/>
  <c r="K74" i="3" l="1"/>
  <c r="J74" i="3"/>
  <c r="I75" i="3"/>
  <c r="K75" i="3" l="1"/>
  <c r="J75" i="3"/>
  <c r="I76" i="3"/>
  <c r="K76" i="3" l="1"/>
  <c r="J76" i="3"/>
  <c r="I77" i="3"/>
  <c r="K77" i="3" l="1"/>
  <c r="J77" i="3"/>
  <c r="I78" i="3"/>
  <c r="K78" i="3" l="1"/>
  <c r="J78" i="3"/>
  <c r="I79" i="3"/>
  <c r="K79" i="3" l="1"/>
  <c r="J79" i="3"/>
  <c r="I80" i="3"/>
  <c r="K80" i="3" l="1"/>
  <c r="J80" i="3"/>
  <c r="I81" i="3"/>
  <c r="J81" i="3" l="1"/>
  <c r="K81" i="3"/>
  <c r="I82" i="3"/>
  <c r="K82" i="3" l="1"/>
  <c r="J82" i="3"/>
  <c r="I83" i="3"/>
  <c r="K83" i="3" l="1"/>
  <c r="J83" i="3"/>
  <c r="I84" i="3"/>
  <c r="K84" i="3" l="1"/>
  <c r="J84" i="3"/>
  <c r="I85" i="3"/>
  <c r="K85" i="3" l="1"/>
  <c r="J85" i="3"/>
  <c r="I86" i="3"/>
  <c r="K86" i="3" l="1"/>
  <c r="J86" i="3"/>
  <c r="I87" i="3"/>
  <c r="K87" i="3" l="1"/>
  <c r="J87" i="3"/>
  <c r="I88" i="3"/>
  <c r="K88" i="3" l="1"/>
  <c r="J88" i="3"/>
  <c r="I89" i="3"/>
  <c r="K89" i="3" l="1"/>
  <c r="J89" i="3"/>
  <c r="I90" i="3"/>
  <c r="K90" i="3" l="1"/>
  <c r="J90" i="3"/>
  <c r="I91" i="3"/>
  <c r="K91" i="3" l="1"/>
  <c r="J91" i="3"/>
  <c r="I92" i="3"/>
  <c r="K92" i="3" l="1"/>
  <c r="J92" i="3"/>
  <c r="I93" i="3"/>
  <c r="K93" i="3" l="1"/>
  <c r="J93" i="3"/>
  <c r="I94" i="3"/>
  <c r="K94" i="3" l="1"/>
  <c r="J94" i="3"/>
  <c r="I95" i="3"/>
  <c r="K95" i="3" l="1"/>
  <c r="J95" i="3"/>
  <c r="I96" i="3"/>
  <c r="K96" i="3" l="1"/>
  <c r="J96" i="3"/>
  <c r="I97" i="3"/>
  <c r="J97" i="3" l="1"/>
  <c r="K97" i="3"/>
  <c r="I98" i="3"/>
  <c r="K98" i="3" l="1"/>
  <c r="J98" i="3"/>
  <c r="I99" i="3"/>
  <c r="K99" i="3" l="1"/>
  <c r="J99" i="3"/>
  <c r="I100" i="3"/>
  <c r="K100" i="3" l="1"/>
  <c r="J100" i="3"/>
  <c r="I101" i="3"/>
  <c r="K101" i="3" l="1"/>
  <c r="J101" i="3"/>
  <c r="I102" i="3"/>
  <c r="K102" i="3" l="1"/>
  <c r="J102" i="3"/>
  <c r="I103" i="3"/>
  <c r="K103" i="3" l="1"/>
  <c r="J103" i="3"/>
  <c r="I104" i="3"/>
  <c r="K104" i="3" l="1"/>
  <c r="J104" i="3"/>
  <c r="I105" i="3"/>
  <c r="K105" i="3" l="1"/>
  <c r="J105" i="3"/>
  <c r="I106" i="3"/>
  <c r="K106" i="3" l="1"/>
  <c r="J106" i="3"/>
  <c r="I107" i="3"/>
  <c r="K107" i="3" l="1"/>
  <c r="J107" i="3"/>
  <c r="I108" i="3"/>
  <c r="K108" i="3" l="1"/>
  <c r="J108" i="3"/>
  <c r="I109" i="3"/>
  <c r="K109" i="3" l="1"/>
  <c r="J109" i="3"/>
  <c r="I110" i="3"/>
  <c r="K110" i="3" l="1"/>
  <c r="J110" i="3"/>
  <c r="I111" i="3"/>
  <c r="K111" i="3" l="1"/>
  <c r="J111" i="3"/>
  <c r="I112" i="3"/>
  <c r="K112" i="3" l="1"/>
  <c r="J112" i="3"/>
  <c r="I113" i="3"/>
  <c r="K113" i="3" l="1"/>
  <c r="J113" i="3"/>
  <c r="I114" i="3"/>
  <c r="K114" i="3" l="1"/>
  <c r="J114" i="3"/>
  <c r="I115" i="3"/>
  <c r="K115" i="3" l="1"/>
  <c r="J115" i="3"/>
  <c r="I116" i="3"/>
  <c r="K116" i="3" l="1"/>
  <c r="J116" i="3"/>
  <c r="I117" i="3"/>
  <c r="K117" i="3" l="1"/>
  <c r="J117" i="3"/>
  <c r="I118" i="3"/>
  <c r="K118" i="3" l="1"/>
  <c r="J118" i="3"/>
  <c r="I119" i="3"/>
  <c r="K119" i="3" l="1"/>
  <c r="J119" i="3"/>
  <c r="I120" i="3"/>
  <c r="K120" i="3" l="1"/>
  <c r="J120" i="3"/>
  <c r="I121" i="3"/>
  <c r="J121" i="3" l="1"/>
  <c r="K121" i="3"/>
  <c r="I122" i="3"/>
  <c r="J122" i="3" l="1"/>
  <c r="K122" i="3"/>
  <c r="I123" i="3"/>
  <c r="K123" i="3" l="1"/>
  <c r="J123" i="3"/>
  <c r="I124" i="3"/>
  <c r="K124" i="3" l="1"/>
  <c r="J124" i="3"/>
  <c r="I125" i="3"/>
  <c r="K125" i="3" l="1"/>
  <c r="J125" i="3"/>
  <c r="I126" i="3"/>
  <c r="K126" i="3" l="1"/>
  <c r="J126" i="3"/>
  <c r="I127" i="3"/>
  <c r="K127" i="3" l="1"/>
  <c r="J127" i="3"/>
  <c r="I128" i="3"/>
  <c r="K128" i="3" l="1"/>
  <c r="J128" i="3"/>
  <c r="I129" i="3"/>
  <c r="K129" i="3" l="1"/>
  <c r="J129" i="3"/>
  <c r="I130" i="3"/>
  <c r="K130" i="3" l="1"/>
  <c r="J130" i="3"/>
  <c r="I131" i="3"/>
  <c r="K131" i="3" l="1"/>
  <c r="J131" i="3"/>
  <c r="I132" i="3"/>
  <c r="K132" i="3" l="1"/>
  <c r="J132" i="3"/>
  <c r="I133" i="3"/>
  <c r="K133" i="3" l="1"/>
  <c r="J133" i="3"/>
  <c r="I134" i="3"/>
  <c r="K134" i="3" l="1"/>
  <c r="J134" i="3"/>
  <c r="I135" i="3"/>
  <c r="K135" i="3" l="1"/>
  <c r="J135" i="3"/>
  <c r="I136" i="3"/>
  <c r="K136" i="3" l="1"/>
  <c r="J136" i="3"/>
  <c r="I137" i="3"/>
  <c r="J137" i="3" l="1"/>
  <c r="K137" i="3"/>
  <c r="I138" i="3"/>
  <c r="J138" i="3" l="1"/>
  <c r="K138" i="3"/>
  <c r="I139" i="3"/>
  <c r="K139" i="3" l="1"/>
  <c r="J139" i="3"/>
  <c r="I140" i="3"/>
  <c r="K140" i="3" l="1"/>
  <c r="J140" i="3"/>
  <c r="I141" i="3"/>
  <c r="K141" i="3" l="1"/>
  <c r="J141" i="3"/>
  <c r="I142" i="3"/>
  <c r="K142" i="3" l="1"/>
  <c r="J142" i="3"/>
  <c r="I143" i="3"/>
  <c r="K143" i="3" l="1"/>
  <c r="J143" i="3"/>
  <c r="I144" i="3"/>
  <c r="K144" i="3" l="1"/>
  <c r="J144" i="3"/>
  <c r="I145" i="3"/>
  <c r="J145" i="3" l="1"/>
  <c r="K145" i="3"/>
  <c r="I146" i="3"/>
  <c r="K146" i="3" l="1"/>
  <c r="J146" i="3"/>
  <c r="I147" i="3"/>
  <c r="K147" i="3" l="1"/>
  <c r="J147" i="3"/>
  <c r="I148" i="3"/>
  <c r="K148" i="3" l="1"/>
  <c r="J148" i="3"/>
  <c r="I149" i="3"/>
  <c r="K149" i="3" l="1"/>
  <c r="J149" i="3"/>
  <c r="I150" i="3"/>
  <c r="K150" i="3" l="1"/>
  <c r="J150" i="3"/>
  <c r="I151" i="3"/>
  <c r="K151" i="3" l="1"/>
  <c r="J151" i="3"/>
  <c r="I152" i="3"/>
  <c r="K152" i="3" l="1"/>
  <c r="J152" i="3"/>
  <c r="I153" i="3"/>
  <c r="K153" i="3" l="1"/>
  <c r="J153" i="3"/>
  <c r="I154" i="3"/>
  <c r="K154" i="3" l="1"/>
  <c r="J154" i="3"/>
  <c r="I155" i="3"/>
  <c r="K155" i="3" l="1"/>
  <c r="J155" i="3"/>
  <c r="I156" i="3"/>
  <c r="K156" i="3" l="1"/>
  <c r="J156" i="3"/>
  <c r="I157" i="3"/>
  <c r="K157" i="3" l="1"/>
  <c r="J157" i="3"/>
  <c r="I158" i="3"/>
  <c r="K158" i="3" l="1"/>
  <c r="J158" i="3"/>
  <c r="I159" i="3"/>
  <c r="K159" i="3" l="1"/>
  <c r="J159" i="3"/>
  <c r="I160" i="3"/>
  <c r="K160" i="3" l="1"/>
  <c r="J160" i="3"/>
  <c r="I161" i="3"/>
  <c r="J161" i="3" l="1"/>
  <c r="K161" i="3"/>
  <c r="I162" i="3"/>
  <c r="K162" i="3" l="1"/>
  <c r="J162" i="3"/>
  <c r="I163" i="3"/>
  <c r="K163" i="3" l="1"/>
  <c r="J163" i="3"/>
  <c r="I164" i="3"/>
  <c r="K164" i="3" l="1"/>
  <c r="J164" i="3"/>
  <c r="I165" i="3"/>
  <c r="K165" i="3" l="1"/>
  <c r="J165" i="3"/>
  <c r="I166" i="3"/>
  <c r="K166" i="3" l="1"/>
  <c r="J166" i="3"/>
  <c r="I167" i="3"/>
  <c r="K167" i="3" l="1"/>
  <c r="J167" i="3"/>
  <c r="I168" i="3"/>
  <c r="K168" i="3" l="1"/>
  <c r="J168" i="3"/>
  <c r="I169" i="3"/>
  <c r="K169" i="3" l="1"/>
  <c r="J169" i="3"/>
  <c r="I170" i="3"/>
  <c r="K170" i="3" l="1"/>
  <c r="J170" i="3"/>
  <c r="I171" i="3"/>
  <c r="K171" i="3" l="1"/>
  <c r="J171" i="3"/>
  <c r="I172" i="3"/>
  <c r="K172" i="3" l="1"/>
  <c r="J172" i="3"/>
  <c r="I173" i="3"/>
  <c r="K173" i="3" l="1"/>
  <c r="J173" i="3"/>
  <c r="I174" i="3"/>
  <c r="K174" i="3" l="1"/>
  <c r="J174" i="3"/>
  <c r="I175" i="3"/>
  <c r="K175" i="3" l="1"/>
  <c r="J175" i="3"/>
  <c r="I176" i="3"/>
  <c r="K176" i="3" l="1"/>
  <c r="J176" i="3"/>
  <c r="I177" i="3"/>
  <c r="K177" i="3" l="1"/>
  <c r="J177" i="3"/>
  <c r="I178" i="3"/>
  <c r="J178" i="3" l="1"/>
  <c r="K178" i="3"/>
  <c r="I179" i="3"/>
  <c r="J179" i="3" l="1"/>
  <c r="K179" i="3"/>
  <c r="I180" i="3"/>
  <c r="K180" i="3" l="1"/>
  <c r="J180" i="3"/>
  <c r="I181" i="3"/>
  <c r="K181" i="3" l="1"/>
  <c r="J181" i="3"/>
  <c r="I182" i="3"/>
  <c r="K182" i="3" l="1"/>
  <c r="J182" i="3"/>
  <c r="I183" i="3"/>
  <c r="K183" i="3" l="1"/>
  <c r="J183" i="3"/>
  <c r="I184" i="3"/>
  <c r="K184" i="3" l="1"/>
  <c r="J184" i="3"/>
  <c r="I185" i="3"/>
  <c r="J185" i="3" l="1"/>
  <c r="K185" i="3"/>
  <c r="I186" i="3"/>
  <c r="J186" i="3" l="1"/>
  <c r="K186" i="3"/>
  <c r="I187" i="3"/>
  <c r="K187" i="3" l="1"/>
  <c r="J187" i="3"/>
  <c r="I188" i="3"/>
  <c r="K188" i="3" l="1"/>
  <c r="J188" i="3"/>
  <c r="I189" i="3"/>
  <c r="K189" i="3" l="1"/>
  <c r="J189" i="3"/>
  <c r="I190" i="3"/>
  <c r="K190" i="3" l="1"/>
  <c r="J190" i="3"/>
  <c r="I191" i="3"/>
  <c r="K191" i="3" l="1"/>
  <c r="J191" i="3"/>
  <c r="I192" i="3"/>
  <c r="K192" i="3" l="1"/>
  <c r="J192" i="3"/>
  <c r="I193" i="3"/>
  <c r="K193" i="3" l="1"/>
  <c r="J193" i="3"/>
  <c r="I194" i="3"/>
  <c r="K194" i="3" l="1"/>
  <c r="J194" i="3"/>
  <c r="I195" i="3"/>
  <c r="K195" i="3" l="1"/>
  <c r="J195" i="3"/>
  <c r="I196" i="3"/>
  <c r="K196" i="3" l="1"/>
  <c r="J196" i="3"/>
  <c r="I197" i="3"/>
  <c r="K197" i="3" l="1"/>
  <c r="J197" i="3"/>
  <c r="I198" i="3"/>
  <c r="K198" i="3" l="1"/>
  <c r="J198" i="3"/>
  <c r="I199" i="3"/>
  <c r="K199" i="3" l="1"/>
  <c r="J199" i="3"/>
  <c r="I200" i="3"/>
  <c r="K200" i="3" l="1"/>
  <c r="J200" i="3"/>
  <c r="I201" i="3"/>
  <c r="J201" i="3" l="1"/>
  <c r="K201" i="3"/>
  <c r="I202" i="3"/>
  <c r="K202" i="3" l="1"/>
  <c r="J202" i="3"/>
  <c r="I203" i="3"/>
  <c r="K203" i="3" l="1"/>
  <c r="J203" i="3"/>
  <c r="I204" i="3"/>
  <c r="K204" i="3" l="1"/>
  <c r="J204" i="3"/>
  <c r="I205" i="3"/>
  <c r="K205" i="3" l="1"/>
  <c r="J205" i="3"/>
  <c r="I206" i="3"/>
  <c r="K206" i="3" l="1"/>
  <c r="J206" i="3"/>
  <c r="I207" i="3"/>
  <c r="K207" i="3" l="1"/>
  <c r="J207" i="3"/>
  <c r="I208" i="3"/>
  <c r="K208" i="3" l="1"/>
  <c r="J208" i="3"/>
  <c r="I209" i="3"/>
  <c r="J209" i="3" l="1"/>
  <c r="K209" i="3"/>
  <c r="I210" i="3"/>
  <c r="K210" i="3" l="1"/>
  <c r="J210" i="3"/>
  <c r="I211" i="3"/>
  <c r="K211" i="3" l="1"/>
  <c r="J211" i="3"/>
  <c r="I212" i="3"/>
  <c r="K212" i="3" l="1"/>
  <c r="J212" i="3"/>
  <c r="I213" i="3"/>
  <c r="K213" i="3" l="1"/>
  <c r="J213" i="3"/>
  <c r="I214" i="3"/>
  <c r="K214" i="3" l="1"/>
  <c r="J214" i="3"/>
  <c r="I215" i="3"/>
  <c r="K215" i="3" l="1"/>
  <c r="J215" i="3"/>
  <c r="I216" i="3"/>
  <c r="K216" i="3" l="1"/>
  <c r="J216" i="3"/>
  <c r="I217" i="3"/>
  <c r="K217" i="3" l="1"/>
  <c r="J217" i="3"/>
  <c r="I218" i="3"/>
  <c r="K218" i="3" l="1"/>
  <c r="J218" i="3"/>
  <c r="I219" i="3"/>
  <c r="K219" i="3" l="1"/>
  <c r="J219" i="3"/>
  <c r="I220" i="3"/>
  <c r="K220" i="3" l="1"/>
  <c r="J220" i="3"/>
  <c r="I221" i="3"/>
  <c r="K221" i="3" l="1"/>
  <c r="J221" i="3"/>
  <c r="I222" i="3"/>
  <c r="K222" i="3" l="1"/>
  <c r="J222" i="3"/>
  <c r="I223" i="3"/>
  <c r="K223" i="3" l="1"/>
  <c r="J223" i="3"/>
  <c r="I224" i="3"/>
  <c r="K224" i="3" l="1"/>
  <c r="J224" i="3"/>
  <c r="I225" i="3"/>
  <c r="J225" i="3" l="1"/>
  <c r="K225" i="3"/>
  <c r="I226" i="3"/>
  <c r="K226" i="3" l="1"/>
  <c r="J226" i="3"/>
  <c r="I227" i="3"/>
  <c r="K227" i="3" l="1"/>
  <c r="J227" i="3"/>
  <c r="I228" i="3"/>
  <c r="K228" i="3" l="1"/>
  <c r="J228" i="3"/>
  <c r="I229" i="3"/>
  <c r="K229" i="3" l="1"/>
  <c r="J229" i="3"/>
  <c r="I230" i="3"/>
  <c r="K230" i="3" l="1"/>
  <c r="J230" i="3"/>
  <c r="I231" i="3"/>
  <c r="K231" i="3" l="1"/>
  <c r="J231" i="3"/>
  <c r="I232" i="3"/>
  <c r="K232" i="3" l="1"/>
  <c r="J232" i="3"/>
  <c r="I233" i="3"/>
  <c r="K233" i="3" l="1"/>
  <c r="J233" i="3"/>
  <c r="I234" i="3"/>
  <c r="K234" i="3" l="1"/>
  <c r="J234" i="3"/>
  <c r="I235" i="3"/>
  <c r="K235" i="3" l="1"/>
  <c r="J235" i="3"/>
  <c r="I236" i="3"/>
  <c r="K236" i="3" l="1"/>
  <c r="J236" i="3"/>
  <c r="I237" i="3"/>
  <c r="K237" i="3" l="1"/>
  <c r="J237" i="3"/>
  <c r="I238" i="3"/>
  <c r="K238" i="3" l="1"/>
  <c r="J238" i="3"/>
  <c r="I239" i="3"/>
  <c r="K239" i="3" l="1"/>
  <c r="J239" i="3"/>
  <c r="I240" i="3"/>
  <c r="K240" i="3" l="1"/>
  <c r="J240" i="3"/>
  <c r="I241" i="3"/>
  <c r="K241" i="3" l="1"/>
  <c r="J241" i="3"/>
  <c r="I242" i="3"/>
  <c r="J242" i="3" l="1"/>
  <c r="K242" i="3"/>
  <c r="I243" i="3"/>
  <c r="J243" i="3" l="1"/>
  <c r="K243" i="3"/>
  <c r="I244" i="3"/>
  <c r="K244" i="3" l="1"/>
  <c r="J244" i="3"/>
  <c r="I245" i="3"/>
  <c r="K245" i="3" l="1"/>
  <c r="J245" i="3"/>
  <c r="I246" i="3"/>
  <c r="K246" i="3" l="1"/>
  <c r="J246" i="3"/>
  <c r="I247" i="3"/>
  <c r="K247" i="3" l="1"/>
  <c r="J247" i="3"/>
  <c r="I248" i="3"/>
  <c r="K248" i="3" l="1"/>
  <c r="J248" i="3"/>
  <c r="I249" i="3"/>
  <c r="J249" i="3" l="1"/>
  <c r="K249" i="3"/>
  <c r="I250" i="3"/>
  <c r="J250" i="3" l="1"/>
  <c r="K250" i="3"/>
  <c r="I251" i="3"/>
  <c r="K251" i="3" l="1"/>
  <c r="J251" i="3"/>
  <c r="I252" i="3"/>
  <c r="K252" i="3" l="1"/>
  <c r="J252" i="3"/>
  <c r="I253" i="3"/>
  <c r="K253" i="3" l="1"/>
  <c r="J253" i="3"/>
  <c r="I254" i="3"/>
  <c r="K254" i="3" l="1"/>
  <c r="J254" i="3"/>
  <c r="I255" i="3"/>
  <c r="K255" i="3" l="1"/>
  <c r="J255" i="3"/>
  <c r="I256" i="3"/>
  <c r="K256" i="3" l="1"/>
  <c r="J256" i="3"/>
  <c r="I257" i="3"/>
  <c r="K257" i="3" l="1"/>
  <c r="J257" i="3"/>
  <c r="I258" i="3"/>
  <c r="K258" i="3" l="1"/>
  <c r="J258" i="3"/>
  <c r="I259" i="3"/>
  <c r="K259" i="3" l="1"/>
  <c r="J259" i="3"/>
  <c r="I260" i="3"/>
  <c r="K260" i="3" l="1"/>
  <c r="J260" i="3"/>
  <c r="I261" i="3"/>
  <c r="K261" i="3" l="1"/>
  <c r="J261" i="3"/>
  <c r="I262" i="3"/>
  <c r="K262" i="3" l="1"/>
  <c r="J262" i="3"/>
  <c r="I263" i="3"/>
  <c r="K263" i="3" l="1"/>
  <c r="J263" i="3"/>
  <c r="I264" i="3"/>
  <c r="K264" i="3" l="1"/>
  <c r="J264" i="3"/>
  <c r="I265" i="3"/>
  <c r="J265" i="3" l="1"/>
  <c r="K265" i="3"/>
  <c r="I266" i="3"/>
  <c r="K266" i="3" l="1"/>
  <c r="J266" i="3"/>
  <c r="I267" i="3"/>
  <c r="K267" i="3" l="1"/>
  <c r="J267" i="3"/>
  <c r="I268" i="3"/>
  <c r="K268" i="3" l="1"/>
  <c r="J268" i="3"/>
  <c r="I269" i="3"/>
  <c r="K269" i="3" l="1"/>
  <c r="J269" i="3"/>
  <c r="I270" i="3"/>
  <c r="K270" i="3" l="1"/>
  <c r="J270" i="3"/>
  <c r="I271" i="3"/>
  <c r="K271" i="3" l="1"/>
  <c r="J271" i="3"/>
  <c r="I272" i="3"/>
  <c r="K272" i="3" l="1"/>
  <c r="J272" i="3"/>
  <c r="I273" i="3"/>
  <c r="J273" i="3" l="1"/>
  <c r="K273" i="3"/>
  <c r="I274" i="3"/>
  <c r="K274" i="3" l="1"/>
  <c r="J274" i="3"/>
  <c r="I275" i="3"/>
  <c r="K275" i="3" l="1"/>
  <c r="J275" i="3"/>
  <c r="I276" i="3"/>
  <c r="K276" i="3" l="1"/>
  <c r="J276" i="3"/>
  <c r="I277" i="3"/>
  <c r="K277" i="3" l="1"/>
  <c r="J277" i="3"/>
  <c r="I278" i="3"/>
  <c r="K278" i="3" l="1"/>
  <c r="J278" i="3"/>
  <c r="I279" i="3"/>
  <c r="K279" i="3" l="1"/>
  <c r="J279" i="3"/>
  <c r="I280" i="3"/>
  <c r="K280" i="3" l="1"/>
  <c r="J280" i="3"/>
  <c r="I281" i="3"/>
  <c r="K281" i="3" l="1"/>
  <c r="J281" i="3"/>
  <c r="I282" i="3"/>
  <c r="K282" i="3" l="1"/>
  <c r="J282" i="3"/>
  <c r="I283" i="3"/>
  <c r="K283" i="3" l="1"/>
  <c r="J283" i="3"/>
  <c r="I284" i="3"/>
  <c r="K284" i="3" l="1"/>
  <c r="J284" i="3"/>
  <c r="I285" i="3"/>
  <c r="K285" i="3" l="1"/>
  <c r="J285" i="3"/>
  <c r="I286" i="3"/>
  <c r="K286" i="3" l="1"/>
  <c r="J286" i="3"/>
  <c r="I287" i="3"/>
  <c r="K287" i="3" l="1"/>
  <c r="J287" i="3"/>
  <c r="I288" i="3"/>
  <c r="K288" i="3" l="1"/>
  <c r="J288" i="3"/>
  <c r="I289" i="3"/>
  <c r="J289" i="3" l="1"/>
  <c r="K289" i="3"/>
  <c r="I290" i="3"/>
  <c r="K290" i="3" l="1"/>
  <c r="J290" i="3"/>
  <c r="I291" i="3"/>
  <c r="K291" i="3" l="1"/>
  <c r="J291" i="3"/>
  <c r="I292" i="3"/>
  <c r="K292" i="3" l="1"/>
  <c r="J292" i="3"/>
  <c r="I293" i="3"/>
  <c r="K293" i="3" l="1"/>
  <c r="J293" i="3"/>
  <c r="I294" i="3"/>
  <c r="K294" i="3" l="1"/>
  <c r="J294" i="3"/>
  <c r="I295" i="3"/>
  <c r="K295" i="3" l="1"/>
  <c r="J295" i="3"/>
  <c r="I296" i="3"/>
  <c r="K296" i="3" l="1"/>
  <c r="J296" i="3"/>
  <c r="I297" i="3"/>
  <c r="K297" i="3" l="1"/>
  <c r="J297" i="3"/>
  <c r="I298" i="3"/>
  <c r="K298" i="3" l="1"/>
  <c r="J298" i="3"/>
  <c r="I299" i="3"/>
  <c r="K299" i="3" l="1"/>
  <c r="J299" i="3"/>
  <c r="I300" i="3"/>
  <c r="K300" i="3" l="1"/>
  <c r="J300" i="3"/>
  <c r="I301" i="3"/>
  <c r="K301" i="3" l="1"/>
  <c r="J301" i="3"/>
  <c r="I302" i="3"/>
  <c r="K302" i="3" l="1"/>
  <c r="J302" i="3"/>
  <c r="I303" i="3"/>
  <c r="K303" i="3" l="1"/>
  <c r="J303" i="3"/>
  <c r="I304" i="3"/>
  <c r="K304" i="3" l="1"/>
  <c r="J304" i="3"/>
  <c r="I305" i="3"/>
  <c r="K305" i="3" l="1"/>
  <c r="J305" i="3"/>
  <c r="I306" i="3"/>
  <c r="K306" i="3" l="1"/>
  <c r="J306" i="3"/>
  <c r="I307" i="3"/>
  <c r="K307" i="3" l="1"/>
  <c r="J307" i="3"/>
  <c r="I308" i="3"/>
  <c r="K308" i="3" l="1"/>
  <c r="J308" i="3"/>
  <c r="I309" i="3"/>
  <c r="K309" i="3" l="1"/>
  <c r="J309" i="3"/>
  <c r="I310" i="3"/>
  <c r="K310" i="3" l="1"/>
  <c r="J310" i="3"/>
  <c r="I311" i="3"/>
  <c r="K311" i="3" l="1"/>
  <c r="J311" i="3"/>
  <c r="I312" i="3"/>
  <c r="K312" i="3" l="1"/>
  <c r="J312" i="3"/>
  <c r="I313" i="3"/>
  <c r="K313" i="3" l="1"/>
  <c r="J313" i="3"/>
  <c r="I314" i="3"/>
  <c r="K314" i="3" l="1"/>
  <c r="J314" i="3"/>
  <c r="I315" i="3"/>
  <c r="K315" i="3" l="1"/>
  <c r="J315" i="3"/>
  <c r="I316" i="3"/>
  <c r="K316" i="3" l="1"/>
  <c r="J316" i="3"/>
  <c r="I317" i="3"/>
  <c r="K317" i="3" l="1"/>
  <c r="J317" i="3"/>
  <c r="I318" i="3"/>
  <c r="K318" i="3" l="1"/>
  <c r="J318" i="3"/>
  <c r="I319" i="3"/>
  <c r="K319" i="3" l="1"/>
  <c r="J319" i="3"/>
  <c r="I320" i="3"/>
  <c r="K320" i="3" l="1"/>
  <c r="J320" i="3"/>
  <c r="I321" i="3"/>
  <c r="K321" i="3" l="1"/>
  <c r="J321" i="3"/>
  <c r="I322" i="3"/>
  <c r="K322" i="3" l="1"/>
  <c r="J322" i="3"/>
  <c r="I323" i="3"/>
  <c r="K323" i="3" l="1"/>
  <c r="J323" i="3"/>
  <c r="I324" i="3"/>
  <c r="K324" i="3" l="1"/>
  <c r="J324" i="3"/>
  <c r="I325" i="3"/>
  <c r="K325" i="3" l="1"/>
  <c r="J325" i="3"/>
  <c r="I326" i="3"/>
  <c r="K326" i="3" l="1"/>
  <c r="J326" i="3"/>
  <c r="I327" i="3"/>
  <c r="K327" i="3" l="1"/>
  <c r="J327" i="3"/>
  <c r="I328" i="3"/>
  <c r="K328" i="3" l="1"/>
  <c r="J328" i="3"/>
  <c r="I329" i="3"/>
  <c r="K329" i="3" l="1"/>
  <c r="J329" i="3"/>
  <c r="I330" i="3"/>
  <c r="K330" i="3" l="1"/>
  <c r="J330" i="3"/>
  <c r="I331" i="3"/>
  <c r="K331" i="3" l="1"/>
  <c r="J331" i="3"/>
  <c r="I332" i="3"/>
  <c r="K332" i="3" l="1"/>
  <c r="J332" i="3"/>
  <c r="I333" i="3"/>
  <c r="K333" i="3" l="1"/>
  <c r="J333" i="3"/>
  <c r="I334" i="3"/>
  <c r="K334" i="3" l="1"/>
  <c r="J334" i="3"/>
  <c r="I335" i="3"/>
  <c r="K335" i="3" l="1"/>
  <c r="J335" i="3"/>
  <c r="I336" i="3"/>
  <c r="K336" i="3" l="1"/>
  <c r="J336" i="3"/>
  <c r="I337" i="3"/>
  <c r="J337" i="3" l="1"/>
  <c r="K337" i="3"/>
  <c r="I338" i="3"/>
  <c r="K338" i="3" l="1"/>
  <c r="J338" i="3"/>
  <c r="I339" i="3"/>
  <c r="K339" i="3" l="1"/>
  <c r="J339" i="3"/>
  <c r="I340" i="3"/>
  <c r="K340" i="3" l="1"/>
  <c r="J340" i="3"/>
  <c r="I341" i="3"/>
  <c r="K341" i="3" l="1"/>
  <c r="J341" i="3"/>
  <c r="I342" i="3"/>
  <c r="K342" i="3" l="1"/>
  <c r="J342" i="3"/>
  <c r="I343" i="3"/>
  <c r="K343" i="3" l="1"/>
  <c r="J343" i="3"/>
  <c r="I344" i="3"/>
  <c r="K344" i="3" l="1"/>
  <c r="J344" i="3"/>
  <c r="I345" i="3"/>
  <c r="K345" i="3" l="1"/>
  <c r="J345" i="3"/>
  <c r="I346" i="3"/>
  <c r="K346" i="3" l="1"/>
  <c r="J346" i="3"/>
  <c r="I347" i="3"/>
  <c r="K347" i="3" l="1"/>
  <c r="J347" i="3"/>
  <c r="I348" i="3"/>
  <c r="K348" i="3" l="1"/>
  <c r="J348" i="3"/>
  <c r="I349" i="3"/>
  <c r="K349" i="3" l="1"/>
  <c r="J349" i="3"/>
  <c r="I350" i="3"/>
  <c r="K350" i="3" l="1"/>
  <c r="J350" i="3"/>
  <c r="I351" i="3"/>
  <c r="K351" i="3" l="1"/>
  <c r="J351" i="3"/>
  <c r="I352" i="3"/>
  <c r="K352" i="3" l="1"/>
  <c r="J352" i="3"/>
  <c r="I353" i="3"/>
  <c r="J353" i="3" l="1"/>
  <c r="K353" i="3"/>
  <c r="I354" i="3"/>
  <c r="K354" i="3" l="1"/>
  <c r="J354" i="3"/>
  <c r="I355" i="3"/>
  <c r="J355" i="3" l="1"/>
  <c r="K355" i="3"/>
  <c r="I356" i="3"/>
  <c r="K356" i="3" l="1"/>
  <c r="J356" i="3"/>
  <c r="I357" i="3"/>
  <c r="K357" i="3" l="1"/>
  <c r="J357" i="3"/>
  <c r="I358" i="3"/>
  <c r="K358" i="3" l="1"/>
  <c r="J358" i="3"/>
  <c r="I359" i="3"/>
  <c r="K359" i="3" l="1"/>
  <c r="J359" i="3"/>
  <c r="I360" i="3"/>
  <c r="K360" i="3" l="1"/>
  <c r="J360" i="3"/>
  <c r="I361" i="3"/>
  <c r="K361" i="3" l="1"/>
  <c r="J361" i="3"/>
  <c r="I362" i="3"/>
  <c r="K362" i="3" l="1"/>
  <c r="J362" i="3"/>
  <c r="I363" i="3"/>
  <c r="K363" i="3" l="1"/>
  <c r="J363" i="3"/>
  <c r="I364" i="3"/>
  <c r="K364" i="3" l="1"/>
  <c r="J364" i="3"/>
  <c r="I365" i="3"/>
  <c r="K365" i="3" l="1"/>
  <c r="J365" i="3"/>
  <c r="I366" i="3"/>
  <c r="K366" i="3" l="1"/>
  <c r="J366" i="3"/>
  <c r="I367" i="3"/>
  <c r="K367" i="3" l="1"/>
  <c r="J367" i="3"/>
  <c r="I368" i="3"/>
  <c r="K368" i="3" l="1"/>
  <c r="J368" i="3"/>
  <c r="I369" i="3"/>
  <c r="K369" i="3" l="1"/>
  <c r="J369" i="3"/>
  <c r="I370" i="3"/>
  <c r="K370" i="3" l="1"/>
  <c r="J370" i="3"/>
  <c r="I371" i="3"/>
  <c r="K371" i="3" l="1"/>
  <c r="J371" i="3"/>
  <c r="I372" i="3"/>
  <c r="K372" i="3" l="1"/>
  <c r="J372" i="3"/>
  <c r="I373" i="3"/>
  <c r="K373" i="3" l="1"/>
  <c r="J373" i="3"/>
  <c r="I374" i="3"/>
  <c r="K374" i="3" l="1"/>
  <c r="J374" i="3"/>
  <c r="I375" i="3"/>
  <c r="K375" i="3" l="1"/>
  <c r="J375" i="3"/>
  <c r="I376" i="3"/>
  <c r="K376" i="3" l="1"/>
  <c r="J376" i="3"/>
  <c r="I377" i="3"/>
  <c r="K377" i="3" l="1"/>
  <c r="J377" i="3"/>
  <c r="I378" i="3"/>
  <c r="K378" i="3" l="1"/>
  <c r="J378" i="3"/>
  <c r="I379" i="3"/>
  <c r="K379" i="3" l="1"/>
  <c r="J379" i="3"/>
  <c r="I380" i="3"/>
  <c r="K380" i="3" l="1"/>
  <c r="J380" i="3"/>
  <c r="I381" i="3"/>
  <c r="K381" i="3" l="1"/>
  <c r="J381" i="3"/>
  <c r="I382" i="3"/>
  <c r="K382" i="3" l="1"/>
  <c r="J382" i="3"/>
  <c r="I383" i="3"/>
  <c r="K383" i="3" l="1"/>
  <c r="J383" i="3"/>
  <c r="I384" i="3"/>
  <c r="K384" i="3" l="1"/>
  <c r="J384" i="3"/>
  <c r="I385" i="3"/>
  <c r="K385" i="3" l="1"/>
  <c r="J385" i="3"/>
  <c r="I386" i="3"/>
  <c r="K386" i="3" l="1"/>
  <c r="J386" i="3"/>
  <c r="I387" i="3"/>
  <c r="K387" i="3" l="1"/>
  <c r="J387" i="3"/>
  <c r="I388" i="3"/>
  <c r="K388" i="3" l="1"/>
  <c r="J388" i="3"/>
  <c r="I389" i="3"/>
  <c r="K389" i="3" l="1"/>
  <c r="J389" i="3"/>
  <c r="I390" i="3"/>
  <c r="K390" i="3" l="1"/>
  <c r="J390" i="3"/>
  <c r="I391" i="3"/>
  <c r="K391" i="3" l="1"/>
  <c r="J391" i="3"/>
  <c r="I392" i="3"/>
  <c r="K392" i="3" l="1"/>
  <c r="J392" i="3"/>
  <c r="I393" i="3"/>
  <c r="K393" i="3" l="1"/>
  <c r="J393" i="3"/>
  <c r="I394" i="3"/>
  <c r="K394" i="3" l="1"/>
  <c r="J394" i="3"/>
  <c r="I395" i="3"/>
  <c r="K395" i="3" l="1"/>
  <c r="J395" i="3"/>
  <c r="I396" i="3"/>
  <c r="K396" i="3" l="1"/>
  <c r="J396" i="3"/>
  <c r="I397" i="3"/>
  <c r="K397" i="3" l="1"/>
  <c r="J397" i="3"/>
  <c r="I398" i="3"/>
  <c r="K398" i="3" l="1"/>
  <c r="J398" i="3"/>
  <c r="I399" i="3"/>
  <c r="K399" i="3" l="1"/>
  <c r="J399" i="3"/>
  <c r="I400" i="3"/>
  <c r="K400" i="3" l="1"/>
  <c r="J400" i="3"/>
  <c r="I401" i="3"/>
  <c r="J401" i="3" l="1"/>
  <c r="K401" i="3"/>
  <c r="I402" i="3"/>
  <c r="K402" i="3" l="1"/>
  <c r="J402" i="3"/>
  <c r="I403" i="3"/>
  <c r="K403" i="3" l="1"/>
  <c r="J403" i="3"/>
  <c r="I404" i="3"/>
  <c r="K404" i="3" l="1"/>
  <c r="J404" i="3"/>
  <c r="I405" i="3"/>
  <c r="K405" i="3" l="1"/>
  <c r="J405" i="3"/>
  <c r="I406" i="3"/>
  <c r="K406" i="3" l="1"/>
  <c r="J406" i="3"/>
  <c r="I407" i="3"/>
  <c r="K407" i="3" l="1"/>
  <c r="J407" i="3"/>
  <c r="I408" i="3"/>
  <c r="K408" i="3" l="1"/>
  <c r="J408" i="3"/>
  <c r="I409" i="3"/>
  <c r="K409" i="3" l="1"/>
  <c r="J409" i="3"/>
  <c r="I410" i="3"/>
  <c r="K410" i="3" l="1"/>
  <c r="J410" i="3"/>
  <c r="I411" i="3"/>
  <c r="K411" i="3" l="1"/>
  <c r="J411" i="3"/>
  <c r="I412" i="3"/>
  <c r="K412" i="3" l="1"/>
  <c r="J412" i="3"/>
  <c r="I413" i="3"/>
  <c r="K413" i="3" l="1"/>
  <c r="J413" i="3"/>
  <c r="I414" i="3"/>
  <c r="K414" i="3" l="1"/>
  <c r="J414" i="3"/>
  <c r="I415" i="3"/>
  <c r="K415" i="3" l="1"/>
  <c r="J415" i="3"/>
  <c r="I416" i="3"/>
  <c r="K416" i="3" l="1"/>
  <c r="J416" i="3"/>
  <c r="I417" i="3"/>
  <c r="J417" i="3" l="1"/>
  <c r="K417" i="3"/>
  <c r="I418" i="3"/>
  <c r="K418" i="3" l="1"/>
  <c r="J418" i="3"/>
  <c r="I419" i="3"/>
  <c r="K419" i="3" l="1"/>
  <c r="J419" i="3"/>
  <c r="I420" i="3"/>
  <c r="K420" i="3" l="1"/>
  <c r="J420" i="3"/>
  <c r="I421" i="3"/>
  <c r="K421" i="3" l="1"/>
  <c r="J421" i="3"/>
  <c r="I422" i="3"/>
  <c r="K422" i="3" l="1"/>
  <c r="J422" i="3"/>
  <c r="I423" i="3"/>
  <c r="K423" i="3" l="1"/>
  <c r="J423" i="3"/>
  <c r="I424" i="3"/>
  <c r="K424" i="3" l="1"/>
  <c r="J424" i="3"/>
  <c r="I425" i="3"/>
  <c r="K425" i="3" l="1"/>
  <c r="J425" i="3"/>
  <c r="I426" i="3"/>
  <c r="K426" i="3" l="1"/>
  <c r="J426" i="3"/>
  <c r="I427" i="3"/>
  <c r="K427" i="3" l="1"/>
  <c r="J427" i="3"/>
  <c r="I428" i="3"/>
  <c r="K428" i="3" l="1"/>
  <c r="J428" i="3"/>
  <c r="I429" i="3"/>
  <c r="K429" i="3" l="1"/>
  <c r="J429" i="3"/>
  <c r="I430" i="3"/>
  <c r="K430" i="3" l="1"/>
  <c r="J430" i="3"/>
  <c r="I431" i="3"/>
  <c r="K431" i="3" l="1"/>
  <c r="J431" i="3"/>
  <c r="I432" i="3"/>
  <c r="K432" i="3" l="1"/>
  <c r="J432" i="3"/>
  <c r="I433" i="3"/>
  <c r="K433" i="3" l="1"/>
  <c r="J433" i="3"/>
  <c r="I434" i="3"/>
  <c r="K434" i="3" l="1"/>
  <c r="J434" i="3"/>
  <c r="I435" i="3"/>
  <c r="K435" i="3" l="1"/>
  <c r="J435" i="3"/>
  <c r="I436" i="3"/>
  <c r="K436" i="3" l="1"/>
  <c r="J436" i="3"/>
  <c r="I437" i="3"/>
  <c r="K437" i="3" l="1"/>
  <c r="J437" i="3"/>
  <c r="I438" i="3"/>
  <c r="K438" i="3" l="1"/>
  <c r="J438" i="3"/>
  <c r="I439" i="3"/>
  <c r="K439" i="3" l="1"/>
  <c r="J439" i="3"/>
  <c r="I440" i="3"/>
  <c r="K440" i="3" l="1"/>
  <c r="J440" i="3"/>
  <c r="I441" i="3"/>
  <c r="K441" i="3" l="1"/>
  <c r="J441" i="3"/>
  <c r="I442" i="3"/>
  <c r="K442" i="3" l="1"/>
  <c r="J442" i="3"/>
  <c r="I443" i="3"/>
  <c r="K443" i="3" l="1"/>
  <c r="J443" i="3"/>
  <c r="I444" i="3"/>
  <c r="K444" i="3" l="1"/>
  <c r="J444" i="3"/>
  <c r="I445" i="3"/>
  <c r="K445" i="3" l="1"/>
  <c r="J445" i="3"/>
  <c r="I446" i="3"/>
  <c r="K446" i="3" l="1"/>
  <c r="J446" i="3"/>
  <c r="I447" i="3"/>
  <c r="K447" i="3" l="1"/>
  <c r="J447" i="3"/>
  <c r="I448" i="3"/>
  <c r="K448" i="3" l="1"/>
  <c r="J448" i="3"/>
  <c r="I449" i="3"/>
  <c r="K449" i="3" l="1"/>
  <c r="J449" i="3"/>
  <c r="I450" i="3"/>
  <c r="K450" i="3" l="1"/>
  <c r="J450" i="3"/>
  <c r="I451" i="3"/>
  <c r="K451" i="3" l="1"/>
  <c r="J451" i="3"/>
  <c r="I452" i="3"/>
  <c r="K452" i="3" l="1"/>
  <c r="J452" i="3"/>
  <c r="I453" i="3"/>
  <c r="K453" i="3" l="1"/>
  <c r="J453" i="3"/>
  <c r="I454" i="3"/>
  <c r="K454" i="3" l="1"/>
  <c r="J454" i="3"/>
  <c r="I455" i="3"/>
  <c r="K455" i="3" l="1"/>
  <c r="J455" i="3"/>
  <c r="I456" i="3"/>
  <c r="K456" i="3" l="1"/>
  <c r="J456" i="3"/>
  <c r="I457" i="3"/>
  <c r="K457" i="3" l="1"/>
  <c r="J457" i="3"/>
  <c r="I458" i="3"/>
  <c r="K458" i="3" l="1"/>
  <c r="J458" i="3"/>
  <c r="I459" i="3"/>
  <c r="K459" i="3" l="1"/>
  <c r="J459" i="3"/>
  <c r="I460" i="3"/>
  <c r="K460" i="3" l="1"/>
  <c r="J460" i="3"/>
  <c r="I461" i="3"/>
  <c r="K461" i="3" l="1"/>
  <c r="J461" i="3"/>
  <c r="I462" i="3"/>
  <c r="K462" i="3" l="1"/>
  <c r="J462" i="3"/>
  <c r="I463" i="3"/>
  <c r="K463" i="3" l="1"/>
  <c r="J463" i="3"/>
  <c r="I464" i="3"/>
  <c r="K464" i="3" l="1"/>
  <c r="J464" i="3"/>
  <c r="I465" i="3"/>
  <c r="J465" i="3" l="1"/>
  <c r="K465" i="3"/>
  <c r="I466" i="3"/>
  <c r="K466" i="3" l="1"/>
  <c r="J466" i="3"/>
  <c r="I467" i="3"/>
  <c r="K467" i="3" l="1"/>
  <c r="J467" i="3"/>
  <c r="I468" i="3"/>
  <c r="K468" i="3" l="1"/>
  <c r="J468" i="3"/>
  <c r="I469" i="3"/>
  <c r="K469" i="3" l="1"/>
  <c r="J469" i="3"/>
  <c r="I470" i="3"/>
  <c r="K470" i="3" l="1"/>
  <c r="J470" i="3"/>
  <c r="I471" i="3"/>
  <c r="K471" i="3" l="1"/>
  <c r="J471" i="3"/>
  <c r="I472" i="3"/>
  <c r="K472" i="3" l="1"/>
  <c r="J472" i="3"/>
  <c r="I473" i="3"/>
  <c r="K473" i="3" l="1"/>
  <c r="J473" i="3"/>
  <c r="I474" i="3"/>
  <c r="K474" i="3" l="1"/>
  <c r="J474" i="3"/>
  <c r="I475" i="3"/>
  <c r="K475" i="3" l="1"/>
  <c r="J475" i="3"/>
  <c r="I476" i="3"/>
  <c r="K476" i="3" l="1"/>
  <c r="J476" i="3"/>
  <c r="I477" i="3"/>
  <c r="K477" i="3" l="1"/>
  <c r="J477" i="3"/>
  <c r="I478" i="3"/>
  <c r="K478" i="3" l="1"/>
  <c r="J478" i="3"/>
  <c r="I479" i="3"/>
  <c r="K479" i="3" l="1"/>
  <c r="J479" i="3"/>
  <c r="I480" i="3"/>
  <c r="K480" i="3" l="1"/>
  <c r="J480" i="3"/>
  <c r="I481" i="3"/>
  <c r="J481" i="3" l="1"/>
  <c r="K481" i="3"/>
  <c r="I482" i="3"/>
  <c r="K482" i="3" l="1"/>
  <c r="J482" i="3"/>
  <c r="I483" i="3"/>
  <c r="K483" i="3" l="1"/>
  <c r="J483" i="3"/>
  <c r="I484" i="3"/>
  <c r="K484" i="3" l="1"/>
  <c r="J484" i="3"/>
  <c r="I485" i="3"/>
  <c r="K485" i="3" l="1"/>
  <c r="J485" i="3"/>
  <c r="I486" i="3"/>
  <c r="K486" i="3" l="1"/>
  <c r="J486" i="3"/>
  <c r="I487" i="3"/>
  <c r="K487" i="3" l="1"/>
  <c r="J487" i="3"/>
  <c r="I488" i="3"/>
  <c r="K488" i="3" l="1"/>
  <c r="J488" i="3"/>
  <c r="I489" i="3"/>
  <c r="K489" i="3" l="1"/>
  <c r="J489" i="3"/>
  <c r="I490" i="3"/>
  <c r="K490" i="3" l="1"/>
  <c r="J490" i="3"/>
  <c r="I491" i="3"/>
  <c r="K491" i="3" l="1"/>
  <c r="J491" i="3"/>
  <c r="I492" i="3"/>
  <c r="K492" i="3" l="1"/>
  <c r="J492" i="3"/>
  <c r="I493" i="3"/>
  <c r="K493" i="3" l="1"/>
  <c r="J493" i="3"/>
  <c r="I494" i="3"/>
  <c r="K494" i="3" l="1"/>
  <c r="J494" i="3"/>
  <c r="I495" i="3"/>
  <c r="K495" i="3" l="1"/>
  <c r="J495" i="3"/>
  <c r="I496" i="3"/>
  <c r="K496" i="3" l="1"/>
  <c r="J496" i="3"/>
  <c r="I497" i="3"/>
  <c r="K497" i="3" l="1"/>
  <c r="J497" i="3"/>
  <c r="I498" i="3"/>
  <c r="K498" i="3" l="1"/>
  <c r="J498" i="3"/>
  <c r="I499" i="3"/>
  <c r="K499" i="3" l="1"/>
  <c r="J499" i="3"/>
  <c r="I500" i="3"/>
  <c r="K500" i="3" l="1"/>
  <c r="J500" i="3"/>
  <c r="I501" i="3"/>
  <c r="K501" i="3" l="1"/>
  <c r="J501" i="3"/>
  <c r="I502" i="3"/>
  <c r="K502" i="3" l="1"/>
  <c r="J502" i="3"/>
  <c r="I503" i="3"/>
  <c r="K503" i="3" l="1"/>
  <c r="J503" i="3"/>
  <c r="I504" i="3"/>
  <c r="K504" i="3" l="1"/>
  <c r="J504" i="3"/>
  <c r="I505" i="3"/>
  <c r="K505" i="3" l="1"/>
  <c r="J505" i="3"/>
  <c r="I506" i="3"/>
  <c r="K506" i="3" l="1"/>
  <c r="J506" i="3"/>
  <c r="I507" i="3"/>
  <c r="K507" i="3" l="1"/>
  <c r="J507" i="3"/>
  <c r="I508" i="3"/>
  <c r="K508" i="3" l="1"/>
  <c r="J508" i="3"/>
  <c r="I509" i="3"/>
  <c r="K509" i="3" l="1"/>
  <c r="J509" i="3"/>
  <c r="I510" i="3"/>
  <c r="K510" i="3" l="1"/>
  <c r="J510" i="3"/>
  <c r="I511" i="3"/>
  <c r="K511" i="3" l="1"/>
  <c r="J511" i="3"/>
  <c r="I512" i="3"/>
  <c r="K512" i="3" l="1"/>
  <c r="J512" i="3"/>
  <c r="I513" i="3"/>
  <c r="K513" i="3" l="1"/>
  <c r="J513" i="3"/>
  <c r="I514" i="3"/>
  <c r="K514" i="3" l="1"/>
  <c r="J514" i="3"/>
  <c r="I515" i="3"/>
  <c r="K515" i="3" l="1"/>
  <c r="J515" i="3"/>
  <c r="I516" i="3"/>
  <c r="K516" i="3" l="1"/>
  <c r="J516" i="3"/>
  <c r="I517" i="3"/>
  <c r="K517" i="3" l="1"/>
  <c r="J517" i="3"/>
  <c r="I518" i="3"/>
  <c r="K518" i="3" l="1"/>
  <c r="J518" i="3"/>
  <c r="I519" i="3"/>
  <c r="J519" i="3" l="1"/>
  <c r="K519" i="3"/>
  <c r="I520" i="3"/>
  <c r="K520" i="3" l="1"/>
  <c r="J520" i="3"/>
  <c r="I521" i="3"/>
  <c r="J521" i="3" l="1"/>
  <c r="K521" i="3"/>
  <c r="I522" i="3"/>
  <c r="K522" i="3" l="1"/>
  <c r="J522" i="3"/>
  <c r="I523" i="3"/>
  <c r="K523" i="3" l="1"/>
  <c r="J523" i="3"/>
  <c r="I524" i="3"/>
  <c r="K524" i="3" l="1"/>
  <c r="J524" i="3"/>
  <c r="I525" i="3"/>
  <c r="K525" i="3" l="1"/>
  <c r="J525" i="3"/>
  <c r="I526" i="3"/>
  <c r="K526" i="3" l="1"/>
  <c r="J526" i="3"/>
  <c r="I527" i="3"/>
  <c r="K527" i="3" l="1"/>
  <c r="J527" i="3"/>
  <c r="I528" i="3"/>
  <c r="K528" i="3" l="1"/>
  <c r="J528" i="3"/>
  <c r="I529" i="3"/>
  <c r="K529" i="3" l="1"/>
  <c r="J529" i="3"/>
  <c r="I530" i="3"/>
  <c r="K530" i="3" l="1"/>
  <c r="J530" i="3"/>
  <c r="I531" i="3"/>
  <c r="K531" i="3" l="1"/>
  <c r="J531" i="3"/>
  <c r="I532" i="3"/>
  <c r="K532" i="3" l="1"/>
  <c r="J532" i="3"/>
  <c r="I533" i="3"/>
  <c r="K533" i="3" l="1"/>
  <c r="J533" i="3"/>
  <c r="I534" i="3"/>
  <c r="K534" i="3" l="1"/>
  <c r="J534" i="3"/>
  <c r="I535" i="3"/>
  <c r="J535" i="3" l="1"/>
  <c r="K535" i="3"/>
  <c r="I536" i="3"/>
  <c r="K536" i="3" l="1"/>
  <c r="J536" i="3"/>
  <c r="I537" i="3"/>
  <c r="K537" i="3" l="1"/>
  <c r="J537" i="3"/>
  <c r="I538" i="3"/>
  <c r="K538" i="3" l="1"/>
  <c r="J538" i="3"/>
  <c r="I539" i="3"/>
  <c r="K539" i="3" l="1"/>
  <c r="J539" i="3"/>
  <c r="I540" i="3"/>
  <c r="K540" i="3" l="1"/>
  <c r="J540" i="3"/>
  <c r="I541" i="3"/>
  <c r="K541" i="3" l="1"/>
  <c r="J541" i="3"/>
  <c r="I542" i="3"/>
  <c r="K542" i="3" l="1"/>
  <c r="J542" i="3"/>
  <c r="I543" i="3"/>
  <c r="K543" i="3" l="1"/>
  <c r="J543" i="3"/>
  <c r="I544" i="3"/>
  <c r="K544" i="3" l="1"/>
  <c r="J544" i="3"/>
  <c r="I545" i="3"/>
  <c r="K545" i="3" l="1"/>
  <c r="J545" i="3"/>
  <c r="I546" i="3"/>
  <c r="K546" i="3" l="1"/>
  <c r="J546" i="3"/>
  <c r="I547" i="3"/>
  <c r="K547" i="3" l="1"/>
  <c r="J547" i="3"/>
  <c r="I548" i="3"/>
  <c r="K548" i="3" l="1"/>
  <c r="J548" i="3"/>
  <c r="I549" i="3"/>
  <c r="K549" i="3" l="1"/>
  <c r="J549" i="3"/>
  <c r="I550" i="3"/>
  <c r="K550" i="3" l="1"/>
  <c r="J550" i="3"/>
  <c r="I551" i="3"/>
  <c r="J551" i="3" l="1"/>
  <c r="K551" i="3"/>
  <c r="I552" i="3"/>
  <c r="K552" i="3" l="1"/>
  <c r="J552" i="3"/>
  <c r="I553" i="3"/>
  <c r="K553" i="3" l="1"/>
  <c r="J553" i="3"/>
  <c r="I554" i="3"/>
  <c r="K554" i="3" l="1"/>
  <c r="J554" i="3"/>
  <c r="I555" i="3"/>
  <c r="K555" i="3" l="1"/>
  <c r="J555" i="3"/>
  <c r="I556" i="3"/>
  <c r="K556" i="3" l="1"/>
  <c r="J556" i="3"/>
  <c r="I557" i="3"/>
  <c r="K557" i="3" l="1"/>
  <c r="J557" i="3"/>
  <c r="I558" i="3"/>
  <c r="K558" i="3" l="1"/>
  <c r="J558" i="3"/>
  <c r="I559" i="3"/>
  <c r="K559" i="3" l="1"/>
  <c r="J559" i="3"/>
  <c r="I560" i="3"/>
  <c r="K560" i="3" l="1"/>
  <c r="J560" i="3"/>
  <c r="I561" i="3"/>
  <c r="K561" i="3" l="1"/>
  <c r="J561" i="3"/>
  <c r="I562" i="3"/>
  <c r="K562" i="3" l="1"/>
  <c r="J562" i="3"/>
  <c r="I563" i="3"/>
  <c r="K563" i="3" l="1"/>
  <c r="J563" i="3"/>
  <c r="I564" i="3"/>
  <c r="K564" i="3" l="1"/>
  <c r="J564" i="3"/>
  <c r="I565" i="3"/>
  <c r="K565" i="3" l="1"/>
  <c r="J565" i="3"/>
  <c r="I566" i="3"/>
  <c r="K566" i="3" l="1"/>
  <c r="J566" i="3"/>
  <c r="I567" i="3"/>
  <c r="J567" i="3" l="1"/>
  <c r="K567" i="3"/>
  <c r="I568" i="3"/>
  <c r="K568" i="3" l="1"/>
  <c r="J568" i="3"/>
  <c r="I569" i="3"/>
  <c r="J569" i="3" l="1"/>
  <c r="K569" i="3"/>
  <c r="I570" i="3"/>
  <c r="K570" i="3" l="1"/>
  <c r="J570" i="3"/>
  <c r="I571" i="3"/>
  <c r="K571" i="3" l="1"/>
  <c r="J571" i="3"/>
  <c r="I572" i="3"/>
  <c r="K572" i="3" l="1"/>
  <c r="J572" i="3"/>
  <c r="I573" i="3"/>
  <c r="K573" i="3" l="1"/>
  <c r="J573" i="3"/>
  <c r="I574" i="3"/>
  <c r="K574" i="3" l="1"/>
  <c r="J574" i="3"/>
  <c r="I575" i="3"/>
  <c r="K575" i="3" l="1"/>
  <c r="J575" i="3"/>
  <c r="I576" i="3"/>
  <c r="K576" i="3" l="1"/>
  <c r="J576" i="3"/>
  <c r="I577" i="3"/>
  <c r="K577" i="3" l="1"/>
  <c r="J577" i="3"/>
  <c r="I578" i="3"/>
  <c r="K578" i="3" l="1"/>
  <c r="J578" i="3"/>
  <c r="I579" i="3"/>
  <c r="K579" i="3" l="1"/>
  <c r="J579" i="3"/>
  <c r="I580" i="3"/>
  <c r="K580" i="3" l="1"/>
  <c r="J580" i="3"/>
  <c r="I581" i="3"/>
  <c r="K581" i="3" l="1"/>
  <c r="J581" i="3"/>
  <c r="I582" i="3"/>
  <c r="K582" i="3" l="1"/>
  <c r="J582" i="3"/>
  <c r="I583" i="3"/>
  <c r="K583" i="3" l="1"/>
  <c r="J583" i="3"/>
  <c r="I584" i="3"/>
  <c r="K584" i="3" l="1"/>
  <c r="J584" i="3"/>
  <c r="I585" i="3"/>
  <c r="K585" i="3" l="1"/>
  <c r="J585" i="3"/>
  <c r="I586" i="3"/>
  <c r="K586" i="3" l="1"/>
  <c r="J586" i="3"/>
  <c r="I587" i="3"/>
  <c r="K587" i="3" l="1"/>
  <c r="J587" i="3"/>
  <c r="I588" i="3"/>
  <c r="K588" i="3" l="1"/>
  <c r="J588" i="3"/>
  <c r="I589" i="3"/>
  <c r="K589" i="3" l="1"/>
  <c r="J589" i="3"/>
  <c r="I590" i="3"/>
  <c r="K590" i="3" l="1"/>
  <c r="J590" i="3"/>
  <c r="I591" i="3"/>
  <c r="K591" i="3" l="1"/>
  <c r="J591" i="3"/>
  <c r="I592" i="3"/>
  <c r="K592" i="3" l="1"/>
  <c r="J592" i="3"/>
  <c r="I593" i="3"/>
  <c r="K593" i="3" l="1"/>
  <c r="J593" i="3"/>
  <c r="I594" i="3"/>
  <c r="K594" i="3" l="1"/>
  <c r="J594" i="3"/>
  <c r="I595" i="3"/>
  <c r="K595" i="3" l="1"/>
  <c r="J595" i="3"/>
  <c r="I596" i="3"/>
  <c r="K596" i="3" l="1"/>
  <c r="J596" i="3"/>
  <c r="I597" i="3"/>
  <c r="K597" i="3" l="1"/>
  <c r="J597" i="3"/>
  <c r="I598" i="3"/>
  <c r="K598" i="3" l="1"/>
  <c r="J598" i="3"/>
  <c r="I599" i="3"/>
  <c r="J599" i="3" l="1"/>
  <c r="K599" i="3"/>
  <c r="I600" i="3"/>
  <c r="K600" i="3" l="1"/>
  <c r="J600" i="3"/>
  <c r="I601" i="3"/>
  <c r="J601" i="3" l="1"/>
  <c r="K601" i="3"/>
  <c r="I602" i="3"/>
  <c r="K602" i="3" l="1"/>
  <c r="J602" i="3"/>
  <c r="I603" i="3"/>
  <c r="K603" i="3" l="1"/>
  <c r="J603" i="3"/>
  <c r="I604" i="3"/>
  <c r="K604" i="3" l="1"/>
  <c r="J604" i="3"/>
  <c r="I605" i="3"/>
  <c r="K605" i="3" l="1"/>
  <c r="J605" i="3"/>
  <c r="I606" i="3"/>
  <c r="K606" i="3" l="1"/>
  <c r="J606" i="3"/>
  <c r="I607" i="3"/>
  <c r="K607" i="3" l="1"/>
  <c r="J607" i="3"/>
  <c r="I608" i="3"/>
  <c r="K608" i="3" l="1"/>
  <c r="J608" i="3"/>
  <c r="I609" i="3"/>
  <c r="K609" i="3" l="1"/>
  <c r="J609" i="3"/>
  <c r="I610" i="3"/>
  <c r="K610" i="3" l="1"/>
  <c r="J610" i="3"/>
  <c r="I611" i="3"/>
  <c r="K611" i="3" l="1"/>
  <c r="J611" i="3"/>
  <c r="I612" i="3"/>
  <c r="K612" i="3" l="1"/>
  <c r="J612" i="3"/>
  <c r="I613" i="3"/>
  <c r="K613" i="3" l="1"/>
  <c r="J613" i="3"/>
  <c r="I614" i="3"/>
  <c r="K614" i="3" l="1"/>
  <c r="J614" i="3"/>
  <c r="I615" i="3"/>
  <c r="J615" i="3" l="1"/>
  <c r="K615" i="3"/>
  <c r="I616" i="3"/>
  <c r="K616" i="3" l="1"/>
  <c r="J616" i="3"/>
  <c r="I617" i="3"/>
  <c r="J617" i="3" l="1"/>
  <c r="K617" i="3"/>
  <c r="I618" i="3"/>
  <c r="K618" i="3" l="1"/>
  <c r="J618" i="3"/>
  <c r="I619" i="3"/>
  <c r="K619" i="3" l="1"/>
  <c r="J619" i="3"/>
  <c r="I620" i="3"/>
  <c r="K620" i="3" l="1"/>
  <c r="J620" i="3"/>
  <c r="I621" i="3"/>
  <c r="K621" i="3" l="1"/>
  <c r="J621" i="3"/>
  <c r="I622" i="3"/>
  <c r="K622" i="3" l="1"/>
  <c r="J622" i="3"/>
  <c r="I623" i="3"/>
  <c r="K623" i="3" l="1"/>
  <c r="J623" i="3"/>
  <c r="I624" i="3"/>
  <c r="K624" i="3" l="1"/>
  <c r="J624" i="3"/>
  <c r="I625" i="3"/>
  <c r="K625" i="3" l="1"/>
  <c r="J625" i="3"/>
  <c r="I626" i="3"/>
  <c r="K626" i="3" l="1"/>
  <c r="J626" i="3"/>
  <c r="I627" i="3"/>
  <c r="K627" i="3" l="1"/>
  <c r="J627" i="3"/>
  <c r="I628" i="3"/>
  <c r="K628" i="3" l="1"/>
  <c r="J628" i="3"/>
  <c r="I629" i="3"/>
  <c r="K629" i="3" l="1"/>
  <c r="J629" i="3"/>
  <c r="I630" i="3"/>
  <c r="K630" i="3" l="1"/>
  <c r="J630" i="3"/>
  <c r="I631" i="3"/>
  <c r="K631" i="3" l="1"/>
  <c r="J631" i="3"/>
  <c r="I632" i="3"/>
  <c r="K632" i="3" l="1"/>
  <c r="J632" i="3"/>
  <c r="I633" i="3"/>
  <c r="K633" i="3" l="1"/>
  <c r="J633" i="3"/>
  <c r="I634" i="3"/>
  <c r="K634" i="3" l="1"/>
  <c r="J634" i="3"/>
  <c r="I635" i="3"/>
  <c r="K635" i="3" l="1"/>
  <c r="J635" i="3"/>
  <c r="I636" i="3"/>
  <c r="K636" i="3" l="1"/>
  <c r="J636" i="3"/>
  <c r="I637" i="3"/>
  <c r="K637" i="3" l="1"/>
  <c r="J637" i="3"/>
  <c r="I638" i="3"/>
  <c r="K638" i="3" l="1"/>
  <c r="J638" i="3"/>
  <c r="I639" i="3"/>
  <c r="K639" i="3" l="1"/>
  <c r="J639" i="3"/>
  <c r="I640" i="3"/>
  <c r="K640" i="3" l="1"/>
  <c r="J640" i="3"/>
  <c r="I641" i="3"/>
  <c r="K641" i="3" l="1"/>
  <c r="J641" i="3"/>
  <c r="I642" i="3"/>
  <c r="K642" i="3" l="1"/>
  <c r="J642" i="3"/>
  <c r="I643" i="3"/>
  <c r="K643" i="3" l="1"/>
  <c r="J643" i="3"/>
  <c r="I644" i="3"/>
  <c r="K644" i="3" l="1"/>
  <c r="J644" i="3"/>
  <c r="I645" i="3"/>
  <c r="K645" i="3" l="1"/>
  <c r="J645" i="3"/>
  <c r="I646" i="3"/>
  <c r="K646" i="3" l="1"/>
  <c r="J646" i="3"/>
  <c r="I647" i="3"/>
  <c r="J647" i="3" l="1"/>
  <c r="K647" i="3"/>
  <c r="I648" i="3"/>
  <c r="K648" i="3" l="1"/>
  <c r="J648" i="3"/>
  <c r="I649" i="3"/>
  <c r="J649" i="3" l="1"/>
  <c r="K649" i="3"/>
  <c r="I650" i="3"/>
  <c r="K650" i="3" l="1"/>
  <c r="J650" i="3"/>
  <c r="I651" i="3"/>
  <c r="K651" i="3" l="1"/>
  <c r="J651" i="3"/>
  <c r="I652" i="3"/>
  <c r="K652" i="3" l="1"/>
  <c r="J652" i="3"/>
  <c r="I653" i="3"/>
  <c r="K653" i="3" l="1"/>
  <c r="J653" i="3"/>
  <c r="I654" i="3"/>
  <c r="K654" i="3" l="1"/>
  <c r="J654" i="3"/>
  <c r="I655" i="3"/>
  <c r="K655" i="3" l="1"/>
  <c r="J655" i="3"/>
  <c r="I656" i="3"/>
  <c r="K656" i="3" l="1"/>
  <c r="J656" i="3"/>
  <c r="I657" i="3"/>
  <c r="K657" i="3" l="1"/>
  <c r="J657" i="3"/>
  <c r="I658" i="3"/>
  <c r="K658" i="3" l="1"/>
  <c r="J658" i="3"/>
  <c r="I659" i="3"/>
  <c r="K659" i="3" l="1"/>
  <c r="J659" i="3"/>
  <c r="I660" i="3"/>
  <c r="K660" i="3" l="1"/>
  <c r="J660" i="3"/>
  <c r="I661" i="3"/>
  <c r="K661" i="3" l="1"/>
  <c r="J661" i="3"/>
  <c r="I662" i="3"/>
  <c r="K662" i="3" l="1"/>
  <c r="J662" i="3"/>
  <c r="I663" i="3"/>
  <c r="J663" i="3" l="1"/>
  <c r="K663" i="3"/>
  <c r="I664" i="3"/>
  <c r="K664" i="3" l="1"/>
  <c r="J664" i="3"/>
  <c r="I665" i="3"/>
  <c r="K665" i="3" l="1"/>
  <c r="J665" i="3"/>
  <c r="I666" i="3"/>
  <c r="K666" i="3" l="1"/>
  <c r="J666" i="3"/>
  <c r="I667" i="3"/>
  <c r="K667" i="3" l="1"/>
  <c r="J667" i="3"/>
  <c r="I668" i="3"/>
  <c r="K668" i="3" l="1"/>
  <c r="J668" i="3"/>
  <c r="I669" i="3"/>
  <c r="K669" i="3" l="1"/>
  <c r="J669" i="3"/>
  <c r="I670" i="3"/>
  <c r="K670" i="3" l="1"/>
  <c r="J670" i="3"/>
  <c r="I671" i="3"/>
  <c r="K671" i="3" l="1"/>
  <c r="J671" i="3"/>
  <c r="I672" i="3"/>
  <c r="K672" i="3" l="1"/>
  <c r="J672" i="3"/>
  <c r="I673" i="3"/>
  <c r="K673" i="3" l="1"/>
  <c r="J673" i="3"/>
  <c r="I674" i="3"/>
  <c r="K674" i="3" l="1"/>
  <c r="J674" i="3"/>
  <c r="I675" i="3"/>
  <c r="K675" i="3" l="1"/>
  <c r="J675" i="3"/>
  <c r="I676" i="3"/>
  <c r="K676" i="3" l="1"/>
  <c r="J676" i="3"/>
  <c r="I677" i="3"/>
  <c r="K677" i="3" l="1"/>
  <c r="J677" i="3"/>
  <c r="I678" i="3"/>
  <c r="K678" i="3" l="1"/>
  <c r="J678" i="3"/>
  <c r="I679" i="3"/>
  <c r="J679" i="3" l="1"/>
  <c r="K679" i="3"/>
  <c r="I680" i="3"/>
  <c r="K680" i="3" l="1"/>
  <c r="J680" i="3"/>
  <c r="I681" i="3"/>
  <c r="K681" i="3" l="1"/>
  <c r="J681" i="3"/>
  <c r="I682" i="3"/>
  <c r="K682" i="3" l="1"/>
  <c r="J682" i="3"/>
  <c r="I683" i="3"/>
  <c r="K683" i="3" l="1"/>
  <c r="J683" i="3"/>
  <c r="I684" i="3"/>
  <c r="K684" i="3" l="1"/>
  <c r="J684" i="3"/>
  <c r="I685" i="3"/>
  <c r="K685" i="3" l="1"/>
  <c r="J685" i="3"/>
  <c r="I686" i="3"/>
  <c r="K686" i="3" l="1"/>
  <c r="J686" i="3"/>
  <c r="I687" i="3"/>
  <c r="K687" i="3" l="1"/>
  <c r="J687" i="3"/>
  <c r="I688" i="3"/>
  <c r="K688" i="3" l="1"/>
  <c r="J688" i="3"/>
  <c r="I689" i="3"/>
  <c r="J689" i="3" l="1"/>
  <c r="K689" i="3"/>
  <c r="I690" i="3"/>
  <c r="K690" i="3" l="1"/>
  <c r="J690" i="3"/>
  <c r="I691" i="3"/>
  <c r="J691" i="3" l="1"/>
  <c r="K691" i="3"/>
  <c r="I692" i="3"/>
  <c r="K692" i="3" l="1"/>
  <c r="J692" i="3"/>
  <c r="I693" i="3"/>
  <c r="K693" i="3" l="1"/>
  <c r="J693" i="3"/>
  <c r="I694" i="3"/>
  <c r="K694" i="3" l="1"/>
  <c r="J694" i="3"/>
  <c r="I695" i="3"/>
  <c r="K695" i="3" l="1"/>
  <c r="J695" i="3"/>
  <c r="I696" i="3"/>
  <c r="K696" i="3" l="1"/>
  <c r="J696" i="3"/>
  <c r="I697" i="3"/>
  <c r="K697" i="3" l="1"/>
  <c r="J697" i="3"/>
  <c r="I698" i="3"/>
  <c r="K698" i="3" l="1"/>
  <c r="J698" i="3"/>
  <c r="I699" i="3"/>
  <c r="K699" i="3" l="1"/>
  <c r="J699" i="3"/>
  <c r="I700" i="3"/>
  <c r="K700" i="3" l="1"/>
  <c r="J700" i="3"/>
  <c r="I701" i="3"/>
  <c r="K701" i="3" l="1"/>
  <c r="J701" i="3"/>
  <c r="I702" i="3"/>
  <c r="K702" i="3" l="1"/>
  <c r="J702" i="3"/>
  <c r="I703" i="3"/>
  <c r="K703" i="3" l="1"/>
  <c r="J703" i="3"/>
  <c r="I704" i="3"/>
  <c r="K704" i="3" l="1"/>
  <c r="J704" i="3"/>
  <c r="I705" i="3"/>
  <c r="J705" i="3" l="1"/>
  <c r="K705" i="3"/>
  <c r="I706" i="3"/>
  <c r="K706" i="3" l="1"/>
  <c r="J706" i="3"/>
  <c r="I707" i="3"/>
  <c r="J707" i="3" l="1"/>
  <c r="K707" i="3"/>
  <c r="I708" i="3"/>
  <c r="K708" i="3" l="1"/>
  <c r="J708" i="3"/>
</calcChain>
</file>

<file path=xl/sharedStrings.xml><?xml version="1.0" encoding="utf-8"?>
<sst xmlns="http://schemas.openxmlformats.org/spreadsheetml/2006/main" count="177" uniqueCount="83">
  <si>
    <t>Year</t>
  </si>
  <si>
    <t>Waste Acceptance Rate (Mg)</t>
  </si>
  <si>
    <t>Waste in Place (Mg)</t>
  </si>
  <si>
    <t>Carbon Dioxide (Mg)</t>
  </si>
  <si>
    <t>Methane (Mg)</t>
  </si>
  <si>
    <r>
      <t>CO</t>
    </r>
    <r>
      <rPr>
        <vertAlign val="subscript"/>
        <sz val="11"/>
        <color theme="1"/>
        <rFont val="Calibri"/>
        <family val="2"/>
        <scheme val="minor"/>
      </rPr>
      <t>2,eq</t>
    </r>
    <r>
      <rPr>
        <sz val="11"/>
        <color theme="1"/>
        <rFont val="Calibri"/>
        <family val="2"/>
        <scheme val="minor"/>
      </rPr>
      <t xml:space="preserve"> Emissions (Tonnes)</t>
    </r>
  </si>
  <si>
    <t>Total</t>
  </si>
  <si>
    <t>Methane Plus Carbon Dioxide (Mg)</t>
  </si>
  <si>
    <t>Total Percent Decomposible Waste</t>
  </si>
  <si>
    <t>Food</t>
  </si>
  <si>
    <t>Paper &amp; Cardboard</t>
  </si>
  <si>
    <t>Textiles</t>
  </si>
  <si>
    <t>Other Organics</t>
  </si>
  <si>
    <t>Misc Combustibles</t>
  </si>
  <si>
    <t>Subtotal 1</t>
  </si>
  <si>
    <t>Subtotal 2</t>
  </si>
  <si>
    <t>Total Degradable Waste (Mg)</t>
  </si>
  <si>
    <t>Fraction of Waste Degraded</t>
  </si>
  <si>
    <t>Mole Ratio Carbon Dioxide</t>
  </si>
  <si>
    <t xml:space="preserve"> The computations</t>
  </si>
  <si>
    <t>were based upon the global warming potential (GWP) of 25 for</t>
  </si>
  <si>
    <t xml:space="preserve">methane (IPCC, 2014). </t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</si>
  <si>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emissions LandGEM (tonnes)</t>
    </r>
  </si>
  <si>
    <r>
      <t>Ln(CH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</si>
  <si>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</si>
  <si>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</si>
  <si>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</si>
  <si>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</si>
  <si>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</si>
  <si>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</si>
  <si>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</si>
  <si>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</si>
  <si>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</si>
  <si>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</si>
  <si>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</si>
  <si>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</si>
  <si>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</si>
  <si>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</si>
  <si>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</si>
  <si>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</si>
  <si>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</si>
  <si>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</si>
  <si>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</si>
  <si>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</si>
  <si>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</si>
  <si>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</si>
  <si>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</si>
  <si>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</si>
  <si>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RESIDUAL OUTPUT</t>
  </si>
  <si>
    <t>Observation</t>
  </si>
  <si>
    <t>Predicted Y</t>
  </si>
  <si>
    <t>Residuals</t>
  </si>
  <si>
    <t>Model</t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</si>
  <si>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emissions LandGEM Fraction of 2020</t>
    </r>
  </si>
  <si>
    <t>Cumulative Waste Decomposed (tonnes)</t>
  </si>
  <si>
    <t>Percentage of Degradable Waste Placed That has Decomposed</t>
  </si>
  <si>
    <t>Years Since Landfill Closure</t>
  </si>
  <si>
    <r>
      <t>From Fit   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emissions LandGEM (tonnes)</t>
    </r>
  </si>
  <si>
    <t>From Fit   CO2 emissions LandGEM (tonnes)</t>
  </si>
  <si>
    <t>Per stoichiometry, total waste decomposed = CH4 + CO2</t>
  </si>
  <si>
    <t>Simplest carbohydrate formula = CH2O</t>
  </si>
  <si>
    <t>Waste decomposed as of 2020</t>
  </si>
  <si>
    <t>Mg</t>
  </si>
  <si>
    <t>CO2       (Mg)</t>
  </si>
  <si>
    <t>Mole Ratio  (CO2/CH4)</t>
  </si>
  <si>
    <t>Calculated Methane CO2,eq emissions (tonnes)</t>
  </si>
  <si>
    <t>From paper Methane CO2,eq emissions (tonnes)</t>
  </si>
  <si>
    <t>% of Decomposible Waste That Has Decomposed</t>
  </si>
  <si>
    <t>% of Total Waste That Has Decomposed</t>
  </si>
  <si>
    <t>Total Waste in Place</t>
  </si>
  <si>
    <t>Percentage of Total Waste Placed That has Decomposed</t>
  </si>
  <si>
    <t>Total Degradable Waste</t>
  </si>
  <si>
    <t>tonnes</t>
  </si>
  <si>
    <t>Methane CO2 eq = 25 times that of CO2</t>
  </si>
  <si>
    <t>(55.5% of total, includes, food,paper and cardboard, textiles, other organics, and misc. combustibles)</t>
  </si>
  <si>
    <t>Ratio</t>
  </si>
  <si>
    <r>
      <t>LandGem Ln(CH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</si>
  <si>
    <r>
      <t>Model Predicted Ln(CH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</si>
  <si>
    <t>CO2 emissions LandGEM (tonnes)</t>
  </si>
  <si>
    <t>United States</t>
  </si>
  <si>
    <t>Avg. Rainfall</t>
  </si>
  <si>
    <t>mm</t>
  </si>
  <si>
    <t>LandGem Model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</si>
</sst>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00E+00"/>
  </numFmts>
  <fonts count="4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2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2" fontId="0" fillId="0" borderId="0" xfId="0" applyNumberFormat="1" applyFill="1" applyBorder="1" applyAlignment="1"/>
    <xf numFmtId="164" fontId="0" fillId="0" borderId="1" xfId="0" applyNumberFormat="1" applyFill="1" applyBorder="1" applyAlignment="1"/>
    <xf numFmtId="0" fontId="2" fillId="0" borderId="0" xfId="0" applyFont="1"/>
    <xf numFmtId="3" fontId="2" fillId="0" borderId="0" xfId="0" applyNumberFormat="1" applyFont="1"/>
    <xf numFmtId="165" fontId="0" fillId="0" borderId="0" xfId="0" applyNumberFormat="1"/>
    <xf numFmtId="165" fontId="0" fillId="0" borderId="0" xfId="0" applyNumberFormat="1" applyAlignment="1">
      <alignment wrapText="1"/>
    </xf>
    <xf numFmtId="166" fontId="0" fillId="0" borderId="0" xfId="0" applyNumberFormat="1" applyAlignment="1">
      <alignment wrapText="1"/>
    </xf>
    <xf numFmtId="166" fontId="0" fillId="0" borderId="0" xfId="0" applyNumberFormat="1"/>
    <xf numFmtId="167" fontId="0" fillId="0" borderId="0" xfId="0" applyNumberFormat="1" applyBorder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wrapText="1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'Model Extrapolation'!$B$7:$B$22</c:f>
              <c:numCache>
                <c:formatCode>General</c:formatCode>
                <c:ptCount val="16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</c:numCache>
            </c:numRef>
          </c:xVal>
          <c:yVal>
            <c:numRef>
              <c:f>'Model Extrapolation'!$D$7:$D$22</c:f>
              <c:numCache>
                <c:formatCode>General</c:formatCode>
                <c:ptCount val="16"/>
                <c:pt idx="0">
                  <c:v>9.6053510221804874</c:v>
                </c:pt>
                <c:pt idx="1">
                  <c:v>9.5933553512467551</c:v>
                </c:pt>
                <c:pt idx="2">
                  <c:v>9.5813520520149673</c:v>
                </c:pt>
                <c:pt idx="3">
                  <c:v>9.5693426056740059</c:v>
                </c:pt>
                <c:pt idx="4">
                  <c:v>9.5573285503253711</c:v>
                </c:pt>
                <c:pt idx="5">
                  <c:v>9.5453114824711278</c:v>
                </c:pt>
                <c:pt idx="6">
                  <c:v>9.5332930585098836</c:v>
                </c:pt>
                <c:pt idx="7">
                  <c:v>9.52134826973146</c:v>
                </c:pt>
                <c:pt idx="8">
                  <c:v>9.5093332355738305</c:v>
                </c:pt>
                <c:pt idx="9">
                  <c:v>9.4973221993135706</c:v>
                </c:pt>
                <c:pt idx="10">
                  <c:v>9.4853170719304103</c:v>
                </c:pt>
                <c:pt idx="11">
                  <c:v>9.4733198317875917</c:v>
                </c:pt>
                <c:pt idx="12">
                  <c:v>9.461332526110132</c:v>
                </c:pt>
                <c:pt idx="13">
                  <c:v>9.449357272446683</c:v>
                </c:pt>
                <c:pt idx="14">
                  <c:v>9.4373165693105694</c:v>
                </c:pt>
                <c:pt idx="15">
                  <c:v>9.4252904482618654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C8D-40B6-A480-A852863FA6EA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'Model Extrapolation'!$B$7:$B$22</c:f>
              <c:numCache>
                <c:formatCode>General</c:formatCode>
                <c:ptCount val="16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</c:numCache>
            </c:numRef>
          </c:xVal>
          <c:yVal>
            <c:numRef>
              <c:f>'Methane Generation Model'!$B$25:$B$40</c:f>
              <c:numCache>
                <c:formatCode>General</c:formatCode>
                <c:ptCount val="16"/>
                <c:pt idx="0">
                  <c:v>9.6053449874102164</c:v>
                </c:pt>
                <c:pt idx="1">
                  <c:v>9.5933429186462611</c:v>
                </c:pt>
                <c:pt idx="2">
                  <c:v>9.5813408498823023</c:v>
                </c:pt>
                <c:pt idx="3">
                  <c:v>9.569338781118347</c:v>
                </c:pt>
                <c:pt idx="4">
                  <c:v>9.5573367123543918</c:v>
                </c:pt>
                <c:pt idx="5">
                  <c:v>9.5453346435904329</c:v>
                </c:pt>
                <c:pt idx="6">
                  <c:v>9.5333325748264777</c:v>
                </c:pt>
                <c:pt idx="7">
                  <c:v>9.5213305060625224</c:v>
                </c:pt>
                <c:pt idx="8">
                  <c:v>9.5093284372985636</c:v>
                </c:pt>
                <c:pt idx="9">
                  <c:v>9.4973263685346083</c:v>
                </c:pt>
                <c:pt idx="10">
                  <c:v>9.4853242997706531</c:v>
                </c:pt>
                <c:pt idx="11">
                  <c:v>9.4733222310066942</c:v>
                </c:pt>
                <c:pt idx="12">
                  <c:v>9.461320162242739</c:v>
                </c:pt>
                <c:pt idx="13">
                  <c:v>9.4493180934787837</c:v>
                </c:pt>
                <c:pt idx="14">
                  <c:v>9.4373160247148249</c:v>
                </c:pt>
                <c:pt idx="15">
                  <c:v>9.4253139559508696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C8D-40B6-A480-A852863FA6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859071"/>
        <c:axId val="1094861567"/>
      </c:scatterChart>
      <c:valAx>
        <c:axId val="10948590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94861567"/>
        <c:crosses val="autoZero"/>
        <c:crossBetween val="midCat"/>
      </c:valAx>
      <c:valAx>
        <c:axId val="109486156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94859071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635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'Model Extrapolation'!$A$7:$A$508</c:f>
              <c:numCache>
                <c:formatCode>General</c:formatCode>
                <c:ptCount val="50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</c:numCache>
            </c:numRef>
          </c:xVal>
          <c:yVal>
            <c:numRef>
              <c:f>'Model Extrapolation'!$J$7:$J$508</c:f>
              <c:numCache>
                <c:formatCode>0.00</c:formatCode>
                <c:ptCount val="502"/>
                <c:pt idx="0">
                  <c:v>4.99979425091799</c:v>
                </c:pt>
                <c:pt idx="1">
                  <c:v>5.4292502659671076</c:v>
                </c:pt>
                <c:pt idx="2">
                  <c:v>5.8535836063555466</c:v>
                </c:pt>
                <c:pt idx="3">
                  <c:v>6.2728553768175761</c:v>
                </c:pt>
                <c:pt idx="4">
                  <c:v>6.6871259532126501</c:v>
                </c:pt>
                <c:pt idx="5">
                  <c:v>7.0964549912196278</c:v>
                </c:pt>
                <c:pt idx="6">
                  <c:v>7.5009014349273082</c:v>
                </c:pt>
                <c:pt idx="7">
                  <c:v>7.9005235253224724</c:v>
                </c:pt>
                <c:pt idx="8">
                  <c:v>8.2953788086766878</c:v>
                </c:pt>
                <c:pt idx="9">
                  <c:v>8.6855241448330727</c:v>
                </c:pt>
                <c:pt idx="10">
                  <c:v>9.0710157153942017</c:v>
                </c:pt>
                <c:pt idx="11">
                  <c:v>9.4519090318123755</c:v>
                </c:pt>
                <c:pt idx="12">
                  <c:v>9.8282589433833412</c:v>
                </c:pt>
                <c:pt idx="13">
                  <c:v>10.200119645144701</c:v>
                </c:pt>
                <c:pt idx="14">
                  <c:v>10.567544685680087</c:v>
                </c:pt>
                <c:pt idx="15">
                  <c:v>10.930586974830248</c:v>
                </c:pt>
                <c:pt idx="16">
                  <c:v>11.289298791312167</c:v>
                </c:pt>
                <c:pt idx="17">
                  <c:v>11.643731790247269</c:v>
                </c:pt>
                <c:pt idx="18">
                  <c:v>11.99393701059987</c:v>
                </c:pt>
                <c:pt idx="19">
                  <c:v>12.339964882526852</c:v>
                </c:pt>
                <c:pt idx="20">
                  <c:v>12.681865234639714</c:v>
                </c:pt>
                <c:pt idx="21">
                  <c:v>13.019687301179966</c:v>
                </c:pt>
                <c:pt idx="22">
                  <c:v>13.353479729108949</c:v>
                </c:pt>
                <c:pt idx="23">
                  <c:v>13.683290585113085</c:v>
                </c:pt>
                <c:pt idx="24">
                  <c:v>14.009167362525545</c:v>
                </c:pt>
                <c:pt idx="25">
                  <c:v>14.331156988165406</c:v>
                </c:pt>
                <c:pt idx="26">
                  <c:v>14.649305829095152</c:v>
                </c:pt>
                <c:pt idx="27">
                  <c:v>14.963659699297649</c:v>
                </c:pt>
                <c:pt idx="28">
                  <c:v>15.274263866273403</c:v>
                </c:pt>
                <c:pt idx="29">
                  <c:v>15.581163057559191</c:v>
                </c:pt>
                <c:pt idx="30">
                  <c:v>15.88440146716888</c:v>
                </c:pt>
                <c:pt idx="31">
                  <c:v>16.184022761957454</c:v>
                </c:pt>
                <c:pt idx="32">
                  <c:v>16.480070087909109</c:v>
                </c:pt>
                <c:pt idx="33">
                  <c:v>16.772586076350358</c:v>
                </c:pt>
                <c:pt idx="34">
                  <c:v>17.061612850088999</c:v>
                </c:pt>
                <c:pt idx="35">
                  <c:v>17.347192029479892</c:v>
                </c:pt>
                <c:pt idx="36">
                  <c:v>17.62936473841836</c:v>
                </c:pt>
                <c:pt idx="37">
                  <c:v>17.908171610262087</c:v>
                </c:pt>
                <c:pt idx="38">
                  <c:v>18.183652793682388</c:v>
                </c:pt>
                <c:pt idx="39">
                  <c:v>18.455847958445723</c:v>
                </c:pt>
                <c:pt idx="40">
                  <c:v>18.724796301126165</c:v>
                </c:pt>
                <c:pt idx="41">
                  <c:v>18.990536550749805</c:v>
                </c:pt>
                <c:pt idx="42">
                  <c:v>19.253106974371796</c:v>
                </c:pt>
                <c:pt idx="43">
                  <c:v>19.512545382586861</c:v>
                </c:pt>
                <c:pt idx="44">
                  <c:v>19.768889134974085</c:v>
                </c:pt>
                <c:pt idx="45">
                  <c:v>20.02217514547679</c:v>
                </c:pt>
                <c:pt idx="46">
                  <c:v>20.272439887718161</c:v>
                </c:pt>
                <c:pt idx="47">
                  <c:v>20.519719400253543</c:v>
                </c:pt>
                <c:pt idx="48">
                  <c:v>20.764049291760038</c:v>
                </c:pt>
                <c:pt idx="49">
                  <c:v>21.005464746164236</c:v>
                </c:pt>
                <c:pt idx="50">
                  <c:v>21.244000527708724</c:v>
                </c:pt>
                <c:pt idx="51">
                  <c:v>21.47969098595825</c:v>
                </c:pt>
                <c:pt idx="52">
                  <c:v>21.712570060746071</c:v>
                </c:pt>
                <c:pt idx="53">
                  <c:v>21.942671287061373</c:v>
                </c:pt>
                <c:pt idx="54">
                  <c:v>22.170027799878373</c:v>
                </c:pt>
                <c:pt idx="55">
                  <c:v>22.394672338927773</c:v>
                </c:pt>
                <c:pt idx="56">
                  <c:v>22.616637253411398</c:v>
                </c:pt>
                <c:pt idx="57">
                  <c:v>22.835954506660482</c:v>
                </c:pt>
                <c:pt idx="58">
                  <c:v>23.052655680738479</c:v>
                </c:pt>
                <c:pt idx="59">
                  <c:v>23.266771980988914</c:v>
                </c:pt>
                <c:pt idx="60">
                  <c:v>23.478334240529026</c:v>
                </c:pt>
                <c:pt idx="61">
                  <c:v>23.687372924689768</c:v>
                </c:pt>
                <c:pt idx="62">
                  <c:v>23.893918135402874</c:v>
                </c:pt>
                <c:pt idx="63">
                  <c:v>24.097999615535592</c:v>
                </c:pt>
                <c:pt idx="64">
                  <c:v>24.299646753173736</c:v>
                </c:pt>
                <c:pt idx="65">
                  <c:v>24.498888585853557</c:v>
                </c:pt>
                <c:pt idx="66">
                  <c:v>24.695753804743255</c:v>
                </c:pt>
                <c:pt idx="67">
                  <c:v>24.890270758774545</c:v>
                </c:pt>
                <c:pt idx="68">
                  <c:v>25.082467458724921</c:v>
                </c:pt>
                <c:pt idx="69">
                  <c:v>25.272371581251303</c:v>
                </c:pt>
                <c:pt idx="70">
                  <c:v>25.460010472875489</c:v>
                </c:pt>
                <c:pt idx="71">
                  <c:v>25.645411153922108</c:v>
                </c:pt>
                <c:pt idx="72">
                  <c:v>25.828600322409613</c:v>
                </c:pt>
                <c:pt idx="73">
                  <c:v>26.009604357894812</c:v>
                </c:pt>
                <c:pt idx="74">
                  <c:v>26.188449325271595</c:v>
                </c:pt>
                <c:pt idx="75">
                  <c:v>26.365160978524312</c:v>
                </c:pt>
                <c:pt idx="76">
                  <c:v>26.539764764436381</c:v>
                </c:pt>
                <c:pt idx="77">
                  <c:v>26.7122858262547</c:v>
                </c:pt>
                <c:pt idx="78">
                  <c:v>26.882749007310284</c:v>
                </c:pt>
                <c:pt idx="79">
                  <c:v>27.051178854595769</c:v>
                </c:pt>
                <c:pt idx="80">
                  <c:v>27.217599622300213</c:v>
                </c:pt>
                <c:pt idx="81">
                  <c:v>27.382035275301742</c:v>
                </c:pt>
                <c:pt idx="82">
                  <c:v>27.544509492618531</c:v>
                </c:pt>
                <c:pt idx="83">
                  <c:v>27.705045670818635</c:v>
                </c:pt>
                <c:pt idx="84">
                  <c:v>27.863666927389115</c:v>
                </c:pt>
                <c:pt idx="85">
                  <c:v>28.020396104065021</c:v>
                </c:pt>
                <c:pt idx="86">
                  <c:v>28.175255770118625</c:v>
                </c:pt>
                <c:pt idx="87">
                  <c:v>28.328268225609438</c:v>
                </c:pt>
                <c:pt idx="88">
                  <c:v>28.479455504595453</c:v>
                </c:pt>
                <c:pt idx="89">
                  <c:v>28.628839378306097</c:v>
                </c:pt>
                <c:pt idx="90">
                  <c:v>28.776441358277332</c:v>
                </c:pt>
                <c:pt idx="91">
                  <c:v>28.922282699449319</c:v>
                </c:pt>
                <c:pt idx="92">
                  <c:v>29.066384403227207</c:v>
                </c:pt>
                <c:pt idx="93">
                  <c:v>29.208767220505344</c:v>
                </c:pt>
                <c:pt idx="94">
                  <c:v>29.349451654655461</c:v>
                </c:pt>
                <c:pt idx="95">
                  <c:v>29.488457964479181</c:v>
                </c:pt>
                <c:pt idx="96">
                  <c:v>29.625806167125319</c:v>
                </c:pt>
                <c:pt idx="97">
                  <c:v>29.761516040972392</c:v>
                </c:pt>
                <c:pt idx="98">
                  <c:v>29.895607128476748</c:v>
                </c:pt>
                <c:pt idx="99">
                  <c:v>30.028098738986696</c:v>
                </c:pt>
                <c:pt idx="100">
                  <c:v>30.159009951523096</c:v>
                </c:pt>
                <c:pt idx="101">
                  <c:v>30.288359617526773</c:v>
                </c:pt>
                <c:pt idx="102">
                  <c:v>30.416166363573144</c:v>
                </c:pt>
                <c:pt idx="103">
                  <c:v>30.542448594054488</c:v>
                </c:pt>
                <c:pt idx="104">
                  <c:v>30.667224493830215</c:v>
                </c:pt>
                <c:pt idx="105">
                  <c:v>30.790512030845505</c:v>
                </c:pt>
                <c:pt idx="106">
                  <c:v>30.912328958718732</c:v>
                </c:pt>
                <c:pt idx="107">
                  <c:v>31.032692819298013</c:v>
                </c:pt>
                <c:pt idx="108">
                  <c:v>31.151620945187254</c:v>
                </c:pt>
                <c:pt idx="109">
                  <c:v>31.269130462242096</c:v>
                </c:pt>
                <c:pt idx="110">
                  <c:v>31.385238292036057</c:v>
                </c:pt>
                <c:pt idx="111">
                  <c:v>31.499961154297253</c:v>
                </c:pt>
                <c:pt idx="112">
                  <c:v>31.613315569316097</c:v>
                </c:pt>
                <c:pt idx="113">
                  <c:v>31.725317860324225</c:v>
                </c:pt>
                <c:pt idx="114">
                  <c:v>31.835984155845093</c:v>
                </c:pt>
                <c:pt idx="115">
                  <c:v>31.94533039201648</c:v>
                </c:pt>
                <c:pt idx="116">
                  <c:v>32.053372314885344</c:v>
                </c:pt>
                <c:pt idx="117">
                  <c:v>32.160125482675276</c:v>
                </c:pt>
                <c:pt idx="118">
                  <c:v>32.265605268026917</c:v>
                </c:pt>
                <c:pt idx="119">
                  <c:v>32.369826860211617</c:v>
                </c:pt>
                <c:pt idx="120">
                  <c:v>32.472805267318755</c:v>
                </c:pt>
                <c:pt idx="121">
                  <c:v>32.574555318416898</c:v>
                </c:pt>
                <c:pt idx="122">
                  <c:v>32.675091665689223</c:v>
                </c:pt>
                <c:pt idx="123">
                  <c:v>32.774428786543488</c:v>
                </c:pt>
                <c:pt idx="124">
                  <c:v>32.872580985696722</c:v>
                </c:pt>
                <c:pt idx="125">
                  <c:v>32.969562397235222</c:v>
                </c:pt>
                <c:pt idx="126">
                  <c:v>33.065386986649834</c:v>
                </c:pt>
                <c:pt idx="127">
                  <c:v>33.160068552847015</c:v>
                </c:pt>
                <c:pt idx="128">
                  <c:v>33.253620730135928</c:v>
                </c:pt>
                <c:pt idx="129">
                  <c:v>33.346056990191741</c:v>
                </c:pt>
                <c:pt idx="130">
                  <c:v>33.437390643995641</c:v>
                </c:pt>
                <c:pt idx="131">
                  <c:v>33.527634843751599</c:v>
                </c:pt>
                <c:pt idx="132">
                  <c:v>33.616802584780316</c:v>
                </c:pt>
                <c:pt idx="133">
                  <c:v>33.704906707390599</c:v>
                </c:pt>
                <c:pt idx="134">
                  <c:v>33.791959898728336</c:v>
                </c:pt>
                <c:pt idx="135">
                  <c:v>33.877974694603516</c:v>
                </c:pt>
                <c:pt idx="136">
                  <c:v>33.962963481295361</c:v>
                </c:pt>
                <c:pt idx="137">
                  <c:v>34.046938497336036</c:v>
                </c:pt>
                <c:pt idx="138">
                  <c:v>34.129911835272956</c:v>
                </c:pt>
                <c:pt idx="139">
                  <c:v>34.211895443410164</c:v>
                </c:pt>
                <c:pt idx="140">
                  <c:v>34.292901127528893</c:v>
                </c:pt>
                <c:pt idx="141">
                  <c:v>34.372940552587636</c:v>
                </c:pt>
                <c:pt idx="142">
                  <c:v>34.452025244401909</c:v>
                </c:pt>
                <c:pt idx="143">
                  <c:v>34.53016659130401</c:v>
                </c:pt>
                <c:pt idx="144">
                  <c:v>34.607375845782897</c:v>
                </c:pt>
                <c:pt idx="145">
                  <c:v>34.683664126104645</c:v>
                </c:pt>
                <c:pt idx="146">
                  <c:v>34.759042417913442</c:v>
                </c:pt>
                <c:pt idx="147">
                  <c:v>34.833521575813577</c:v>
                </c:pt>
                <c:pt idx="148">
                  <c:v>34.90711232493247</c:v>
                </c:pt>
                <c:pt idx="149">
                  <c:v>34.97982526246517</c:v>
                </c:pt>
                <c:pt idx="150">
                  <c:v>35.051670859200328</c:v>
                </c:pt>
                <c:pt idx="151">
                  <c:v>35.122659461028022</c:v>
                </c:pt>
                <c:pt idx="152">
                  <c:v>35.192801290429578</c:v>
                </c:pt>
                <c:pt idx="153">
                  <c:v>35.262106447949648</c:v>
                </c:pt>
                <c:pt idx="154">
                  <c:v>35.330584913650675</c:v>
                </c:pt>
                <c:pt idx="155">
                  <c:v>35.398246548550041</c:v>
                </c:pt>
                <c:pt idx="156">
                  <c:v>35.465101096040094</c:v>
                </c:pt>
                <c:pt idx="157">
                  <c:v>35.531158183291197</c:v>
                </c:pt>
                <c:pt idx="158">
                  <c:v>35.596427322638071</c:v>
                </c:pt>
                <c:pt idx="159">
                  <c:v>35.66091791294955</c:v>
                </c:pt>
                <c:pt idx="160">
                  <c:v>35.7246392409821</c:v>
                </c:pt>
                <c:pt idx="161">
                  <c:v>35.78760048271706</c:v>
                </c:pt>
                <c:pt idx="162">
                  <c:v>35.849810704682035</c:v>
                </c:pt>
                <c:pt idx="163">
                  <c:v>35.911278865256484</c:v>
                </c:pt>
                <c:pt idx="164">
                  <c:v>35.972013815961759</c:v>
                </c:pt>
                <c:pt idx="165">
                  <c:v>36.032024302735692</c:v>
                </c:pt>
                <c:pt idx="166">
                  <c:v>36.091318967192102</c:v>
                </c:pt>
                <c:pt idx="167">
                  <c:v>36.149906347865112</c:v>
                </c:pt>
                <c:pt idx="168">
                  <c:v>36.207794881438794</c:v>
                </c:pt>
                <c:pt idx="169">
                  <c:v>36.264992903962003</c:v>
                </c:pt>
                <c:pt idx="170">
                  <c:v>36.321508652048827</c:v>
                </c:pt>
                <c:pt idx="171">
                  <c:v>36.377350264064653</c:v>
                </c:pt>
                <c:pt idx="172">
                  <c:v>36.432525781298096</c:v>
                </c:pt>
                <c:pt idx="173">
                  <c:v>36.487043149118989</c:v>
                </c:pt>
                <c:pt idx="174">
                  <c:v>36.540910218122498</c:v>
                </c:pt>
                <c:pt idx="175">
                  <c:v>36.594134745259652</c:v>
                </c:pt>
                <c:pt idx="176">
                  <c:v>36.646724394954319</c:v>
                </c:pt>
                <c:pt idx="177">
                  <c:v>36.698686740206945</c:v>
                </c:pt>
                <c:pt idx="178">
                  <c:v>36.750029263685029</c:v>
                </c:pt>
                <c:pt idx="179">
                  <c:v>36.800759358800676</c:v>
                </c:pt>
                <c:pt idx="180">
                  <c:v>36.850884330775244</c:v>
                </c:pt>
                <c:pt idx="181">
                  <c:v>36.900411397691308</c:v>
                </c:pt>
                <c:pt idx="182">
                  <c:v>36.94934769153209</c:v>
                </c:pt>
                <c:pt idx="183">
                  <c:v>36.997700259208472</c:v>
                </c:pt>
                <c:pt idx="184">
                  <c:v>37.045476063573737</c:v>
                </c:pt>
                <c:pt idx="185">
                  <c:v>37.092681984426285</c:v>
                </c:pt>
                <c:pt idx="186">
                  <c:v>37.139324819500288</c:v>
                </c:pt>
                <c:pt idx="187">
                  <c:v>37.185411285444594</c:v>
                </c:pt>
                <c:pt idx="188">
                  <c:v>37.230948018789931</c:v>
                </c:pt>
                <c:pt idx="189">
                  <c:v>37.2759415769046</c:v>
                </c:pt>
                <c:pt idx="190">
                  <c:v>37.320398438938724</c:v>
                </c:pt>
                <c:pt idx="191">
                  <c:v>37.364325006757241</c:v>
                </c:pt>
                <c:pt idx="192">
                  <c:v>37.407727605861822</c:v>
                </c:pt>
                <c:pt idx="193">
                  <c:v>37.45061248630175</c:v>
                </c:pt>
                <c:pt idx="194">
                  <c:v>37.492985823573903</c:v>
                </c:pt>
                <c:pt idx="195">
                  <c:v>37.534853719512078</c:v>
                </c:pt>
                <c:pt idx="196">
                  <c:v>37.576222203165635</c:v>
                </c:pt>
                <c:pt idx="197">
                  <c:v>37.617097231667721</c:v>
                </c:pt>
                <c:pt idx="198">
                  <c:v>37.657484691093039</c:v>
                </c:pt>
                <c:pt idx="199">
                  <c:v>37.697390397305561</c:v>
                </c:pt>
                <c:pt idx="200">
                  <c:v>37.736820096795931</c:v>
                </c:pt>
                <c:pt idx="201">
                  <c:v>37.775779467509011</c:v>
                </c:pt>
                <c:pt idx="202">
                  <c:v>37.814274119661519</c:v>
                </c:pt>
                <c:pt idx="203">
                  <c:v>37.852309596549858</c:v>
                </c:pt>
                <c:pt idx="204">
                  <c:v>37.889891375348448</c:v>
                </c:pt>
                <c:pt idx="205">
                  <c:v>37.927024867898361</c:v>
                </c:pt>
                <c:pt idx="206">
                  <c:v>37.963715421486697</c:v>
                </c:pt>
                <c:pt idx="207">
                  <c:v>37.999968319616592</c:v>
                </c:pt>
                <c:pt idx="208">
                  <c:v>38.035788782767995</c:v>
                </c:pt>
                <c:pt idx="209">
                  <c:v>38.071181969149507</c:v>
                </c:pt>
                <c:pt idx="210">
                  <c:v>38.106152975441141</c:v>
                </c:pt>
                <c:pt idx="211">
                  <c:v>38.140706837528214</c:v>
                </c:pt>
                <c:pt idx="212">
                  <c:v>38.174848531226587</c:v>
                </c:pt>
                <c:pt idx="213">
                  <c:v>38.208582972999146</c:v>
                </c:pt>
                <c:pt idx="214">
                  <c:v>38.241915020663789</c:v>
                </c:pt>
                <c:pt idx="215">
                  <c:v>38.274849474093003</c:v>
                </c:pt>
                <c:pt idx="216">
                  <c:v>38.307391075904974</c:v>
                </c:pt>
                <c:pt idx="217">
                  <c:v>38.339544512146595</c:v>
                </c:pt>
                <c:pt idx="218">
                  <c:v>38.371314412968253</c:v>
                </c:pt>
                <c:pt idx="219">
                  <c:v>38.402705353290564</c:v>
                </c:pt>
                <c:pt idx="220">
                  <c:v>38.433721853463169</c:v>
                </c:pt>
                <c:pt idx="221">
                  <c:v>38.464368379915697</c:v>
                </c:pt>
                <c:pt idx="222">
                  <c:v>38.494649345800923</c:v>
                </c:pt>
                <c:pt idx="223">
                  <c:v>38.52456911163025</c:v>
                </c:pt>
                <c:pt idx="224">
                  <c:v>38.554131985901648</c:v>
                </c:pt>
                <c:pt idx="225">
                  <c:v>38.583342225720131</c:v>
                </c:pt>
                <c:pt idx="226">
                  <c:v>38.612204037410677</c:v>
                </c:pt>
                <c:pt idx="227">
                  <c:v>38.640721577124054</c:v>
                </c:pt>
                <c:pt idx="228">
                  <c:v>38.66889895143526</c:v>
                </c:pt>
                <c:pt idx="229">
                  <c:v>38.696740217934881</c:v>
                </c:pt>
                <c:pt idx="230">
                  <c:v>38.724249385813408</c:v>
                </c:pt>
                <c:pt idx="231">
                  <c:v>38.751430416438559</c:v>
                </c:pt>
                <c:pt idx="232">
                  <c:v>38.778287223925687</c:v>
                </c:pt>
                <c:pt idx="233">
                  <c:v>38.804823675701513</c:v>
                </c:pt>
                <c:pt idx="234">
                  <c:v>38.831043593060919</c:v>
                </c:pt>
                <c:pt idx="235">
                  <c:v>38.856950751717335</c:v>
                </c:pt>
                <c:pt idx="236">
                  <c:v>38.882548882346363</c:v>
                </c:pt>
                <c:pt idx="237">
                  <c:v>38.907841671123045</c:v>
                </c:pt>
                <c:pt idx="238">
                  <c:v>38.932832760252687</c:v>
                </c:pt>
                <c:pt idx="239">
                  <c:v>38.957525748495279</c:v>
                </c:pt>
                <c:pt idx="240">
                  <c:v>38.981924191683831</c:v>
                </c:pt>
                <c:pt idx="241">
                  <c:v>39.006031603236295</c:v>
                </c:pt>
                <c:pt idx="242">
                  <c:v>39.029851454661625</c:v>
                </c:pt>
                <c:pt idx="243">
                  <c:v>39.053387176059559</c:v>
                </c:pt>
                <c:pt idx="244">
                  <c:v>39.076642156614653</c:v>
                </c:pt>
                <c:pt idx="245">
                  <c:v>39.099619745084297</c:v>
                </c:pt>
                <c:pt idx="246">
                  <c:v>39.122323250280935</c:v>
                </c:pt>
                <c:pt idx="247">
                  <c:v>39.144755941548553</c:v>
                </c:pt>
                <c:pt idx="248">
                  <c:v>39.166921049233451</c:v>
                </c:pt>
                <c:pt idx="249">
                  <c:v>39.188821765149427</c:v>
                </c:pt>
                <c:pt idx="250">
                  <c:v>39.210461243037443</c:v>
                </c:pt>
                <c:pt idx="251">
                  <c:v>39.231842599019679</c:v>
                </c:pt>
                <c:pt idx="252">
                  <c:v>39.25296891204836</c:v>
                </c:pt>
                <c:pt idx="253">
                  <c:v>39.273843224349065</c:v>
                </c:pt>
                <c:pt idx="254">
                  <c:v>39.294468541858841</c:v>
                </c:pt>
                <c:pt idx="255">
                  <c:v>39.314847834659048</c:v>
                </c:pt>
                <c:pt idx="256">
                  <c:v>39.334984037403068</c:v>
                </c:pt>
                <c:pt idx="257">
                  <c:v>39.354880049738874</c:v>
                </c:pt>
                <c:pt idx="258">
                  <c:v>39.374538736726642</c:v>
                </c:pt>
                <c:pt idx="259">
                  <c:v>39.393962929251259</c:v>
                </c:pt>
                <c:pt idx="260">
                  <c:v>39.413155424430016</c:v>
                </c:pt>
                <c:pt idx="261">
                  <c:v>39.432118986015396</c:v>
                </c:pt>
                <c:pt idx="262">
                  <c:v>39.450856344793024</c:v>
                </c:pt>
                <c:pt idx="263">
                  <c:v>39.469370198974943</c:v>
                </c:pt>
                <c:pt idx="264">
                  <c:v>39.487663214588146</c:v>
                </c:pt>
                <c:pt idx="265">
                  <c:v>39.505738025858491</c:v>
                </c:pt>
                <c:pt idx="266">
                  <c:v>39.523597235590039</c:v>
                </c:pt>
                <c:pt idx="267">
                  <c:v>39.541243415539846</c:v>
                </c:pt>
                <c:pt idx="268">
                  <c:v>39.558679106788318</c:v>
                </c:pt>
                <c:pt idx="269">
                  <c:v>39.575906820105132</c:v>
                </c:pt>
                <c:pt idx="270">
                  <c:v>39.592929036310778</c:v>
                </c:pt>
                <c:pt idx="271">
                  <c:v>39.609748206633796</c:v>
                </c:pt>
                <c:pt idx="272">
                  <c:v>39.626366753063778</c:v>
                </c:pt>
                <c:pt idx="273">
                  <c:v>39.642787068700116</c:v>
                </c:pt>
                <c:pt idx="274">
                  <c:v>39.659011518096648</c:v>
                </c:pt>
                <c:pt idx="275">
                  <c:v>39.675042437602123</c:v>
                </c:pt>
                <c:pt idx="276">
                  <c:v>39.690882135696647</c:v>
                </c:pt>
                <c:pt idx="277">
                  <c:v>39.706532893324123</c:v>
                </c:pt>
                <c:pt idx="278">
                  <c:v>39.721996964220693</c:v>
                </c:pt>
                <c:pt idx="279">
                  <c:v>39.737276575239278</c:v>
                </c:pt>
                <c:pt idx="280">
                  <c:v>39.75237392667028</c:v>
                </c:pt>
                <c:pt idx="281">
                  <c:v>39.767291192558389</c:v>
                </c:pt>
                <c:pt idx="282">
                  <c:v>39.782030521015663</c:v>
                </c:pt>
                <c:pt idx="283">
                  <c:v>39.796594034530877</c:v>
                </c:pt>
                <c:pt idx="284">
                  <c:v>39.810983830275156</c:v>
                </c:pt>
                <c:pt idx="285">
                  <c:v>39.825201980403925</c:v>
                </c:pt>
                <c:pt idx="286">
                  <c:v>39.839250532355386</c:v>
                </c:pt>
                <c:pt idx="287">
                  <c:v>39.853131509145292</c:v>
                </c:pt>
                <c:pt idx="288">
                  <c:v>39.866846909658307</c:v>
                </c:pt>
                <c:pt idx="289">
                  <c:v>39.880398708935779</c:v>
                </c:pt>
                <c:pt idx="290">
                  <c:v>39.893788858460233</c:v>
                </c:pt>
                <c:pt idx="291">
                  <c:v>39.907019286436338</c:v>
                </c:pt>
                <c:pt idx="292">
                  <c:v>39.920091898068584</c:v>
                </c:pt>
                <c:pt idx="293">
                  <c:v>39.933008575835643</c:v>
                </c:pt>
                <c:pt idx="294">
                  <c:v>39.945771179761422</c:v>
                </c:pt>
                <c:pt idx="295">
                  <c:v>39.958381547682947</c:v>
                </c:pt>
                <c:pt idx="296">
                  <c:v>39.970841495514989</c:v>
                </c:pt>
                <c:pt idx="297">
                  <c:v>39.983152817511559</c:v>
                </c:pt>
                <c:pt idx="298">
                  <c:v>39.995317286524298</c:v>
                </c:pt>
                <c:pt idx="299">
                  <c:v>40.007336654257777</c:v>
                </c:pt>
                <c:pt idx="300">
                  <c:v>40.01921265152172</c:v>
                </c:pt>
                <c:pt idx="301">
                  <c:v>40.030946988480238</c:v>
                </c:pt>
                <c:pt idx="302">
                  <c:v>40.042541354898141</c:v>
                </c:pt>
                <c:pt idx="303">
                  <c:v>40.053997420384221</c:v>
                </c:pt>
                <c:pt idx="304">
                  <c:v>40.065316834631723</c:v>
                </c:pt>
                <c:pt idx="305">
                  <c:v>40.076501227655847</c:v>
                </c:pt>
                <c:pt idx="306">
                  <c:v>40.087552210028512</c:v>
                </c:pt>
                <c:pt idx="307">
                  <c:v>40.098471373110279</c:v>
                </c:pt>
                <c:pt idx="308">
                  <c:v>40.109260289279497</c:v>
                </c:pt>
                <c:pt idx="309">
                  <c:v>40.119920512158735</c:v>
                </c:pt>
                <c:pt idx="310">
                  <c:v>40.130453576838519</c:v>
                </c:pt>
                <c:pt idx="311">
                  <c:v>40.140861000098361</c:v>
                </c:pt>
                <c:pt idx="312">
                  <c:v>40.151144280625189</c:v>
                </c:pt>
                <c:pt idx="313">
                  <c:v>40.161304899229172</c:v>
                </c:pt>
                <c:pt idx="314">
                  <c:v>40.171344319056942</c:v>
                </c:pt>
                <c:pt idx="315">
                  <c:v>40.18126398580231</c:v>
                </c:pt>
                <c:pt idx="316">
                  <c:v>40.19106532791443</c:v>
                </c:pt>
                <c:pt idx="317">
                  <c:v>40.200749756803503</c:v>
                </c:pt>
                <c:pt idx="318">
                  <c:v>40.210318667044007</c:v>
                </c:pt>
                <c:pt idx="319">
                  <c:v>40.219773436575565</c:v>
                </c:pt>
                <c:pt idx="320">
                  <c:v>40.22911542690133</c:v>
                </c:pt>
                <c:pt idx="321">
                  <c:v>40.238345983284049</c:v>
                </c:pt>
                <c:pt idx="322">
                  <c:v>40.247466434939788</c:v>
                </c:pt>
                <c:pt idx="323">
                  <c:v>40.256478095229348</c:v>
                </c:pt>
                <c:pt idx="324">
                  <c:v>40.265382261847385</c:v>
                </c:pt>
                <c:pt idx="325">
                  <c:v>40.274180217009274</c:v>
                </c:pt>
                <c:pt idx="326">
                  <c:v>40.282873227635768</c:v>
                </c:pt>
                <c:pt idx="327">
                  <c:v>40.29146254553541</c:v>
                </c:pt>
                <c:pt idx="328">
                  <c:v>40.299949407584826</c:v>
                </c:pt>
                <c:pt idx="329">
                  <c:v>40.308335035906815</c:v>
                </c:pt>
                <c:pt idx="330">
                  <c:v>40.316620638046345</c:v>
                </c:pt>
                <c:pt idx="331">
                  <c:v>40.324807407144462</c:v>
                </c:pt>
                <c:pt idx="332">
                  <c:v>40.332896522110026</c:v>
                </c:pt>
                <c:pt idx="333">
                  <c:v>40.340889147789589</c:v>
                </c:pt>
                <c:pt idx="334">
                  <c:v>40.348786435135054</c:v>
                </c:pt>
                <c:pt idx="335">
                  <c:v>40.356589521369457</c:v>
                </c:pt>
                <c:pt idx="336">
                  <c:v>40.364299530150689</c:v>
                </c:pt>
                <c:pt idx="337">
                  <c:v>40.371917571733348</c:v>
                </c:pt>
                <c:pt idx="338">
                  <c:v>40.379444743128573</c:v>
                </c:pt>
                <c:pt idx="339">
                  <c:v>40.386882128262066</c:v>
                </c:pt>
                <c:pt idx="340">
                  <c:v>40.394230798130124</c:v>
                </c:pt>
                <c:pt idx="341">
                  <c:v>40.401491810953907</c:v>
                </c:pt>
                <c:pt idx="342">
                  <c:v>40.408666212331816</c:v>
                </c:pt>
                <c:pt idx="343">
                  <c:v>40.415755035390063</c:v>
                </c:pt>
                <c:pt idx="344">
                  <c:v>40.422759300931389</c:v>
                </c:pt>
                <c:pt idx="345">
                  <c:v>40.42968001758215</c:v>
                </c:pt>
                <c:pt idx="346">
                  <c:v>40.436518181937494</c:v>
                </c:pt>
                <c:pt idx="347">
                  <c:v>40.443274778704911</c:v>
                </c:pt>
                <c:pt idx="348">
                  <c:v>40.449950780846017</c:v>
                </c:pt>
                <c:pt idx="349">
                  <c:v>40.456547149716648</c:v>
                </c:pt>
                <c:pt idx="350">
                  <c:v>40.463064835205323</c:v>
                </c:pt>
                <c:pt idx="351">
                  <c:v>40.46950477587</c:v>
                </c:pt>
                <c:pt idx="352">
                  <c:v>40.475867899073286</c:v>
                </c:pt>
                <c:pt idx="353">
                  <c:v>40.482155121115909</c:v>
                </c:pt>
                <c:pt idx="354">
                  <c:v>40.488367347368708</c:v>
                </c:pt>
                <c:pt idx="355">
                  <c:v>40.494505472402999</c:v>
                </c:pt>
                <c:pt idx="356">
                  <c:v>40.500570380119377</c:v>
                </c:pt>
                <c:pt idx="357">
                  <c:v>40.506562943875061</c:v>
                </c:pt>
                <c:pt idx="358">
                  <c:v>40.51248402660957</c:v>
                </c:pt>
                <c:pt idx="359">
                  <c:v>40.51833448096906</c:v>
                </c:pt>
                <c:pt idx="360">
                  <c:v>40.524115149429058</c:v>
                </c:pt>
                <c:pt idx="361">
                  <c:v>40.52982686441581</c:v>
                </c:pt>
                <c:pt idx="362">
                  <c:v>40.535470448426153</c:v>
                </c:pt>
                <c:pt idx="363">
                  <c:v>40.541046714145928</c:v>
                </c:pt>
                <c:pt idx="364">
                  <c:v>40.54655646456704</c:v>
                </c:pt>
                <c:pt idx="365">
                  <c:v>40.552000493103073</c:v>
                </c:pt>
                <c:pt idx="366">
                  <c:v>40.557379583703543</c:v>
                </c:pt>
                <c:pt idx="367">
                  <c:v>40.562694510966793</c:v>
                </c:pt>
                <c:pt idx="368">
                  <c:v>40.56794604025152</c:v>
                </c:pt>
                <c:pt idx="369">
                  <c:v>40.573134927787031</c:v>
                </c:pt>
                <c:pt idx="370">
                  <c:v>40.57826192078209</c:v>
                </c:pt>
                <c:pt idx="371">
                  <c:v>40.583327757532551</c:v>
                </c:pt>
                <c:pt idx="372">
                  <c:v>40.588333167527658</c:v>
                </c:pt>
                <c:pt idx="373">
                  <c:v>40.593278871555086</c:v>
                </c:pt>
                <c:pt idx="374">
                  <c:v>40.598165581804793</c:v>
                </c:pt>
                <c:pt idx="375">
                  <c:v>40.602994001971467</c:v>
                </c:pt>
                <c:pt idx="376">
                  <c:v>40.607764827355979</c:v>
                </c:pt>
                <c:pt idx="377">
                  <c:v>40.612478744965415</c:v>
                </c:pt>
                <c:pt idx="378">
                  <c:v>40.61713643361206</c:v>
                </c:pt>
                <c:pt idx="379">
                  <c:v>40.621738564011132</c:v>
                </c:pt>
                <c:pt idx="380">
                  <c:v>40.626285798877355</c:v>
                </c:pt>
                <c:pt idx="381">
                  <c:v>40.630778793020397</c:v>
                </c:pt>
                <c:pt idx="382">
                  <c:v>40.635218193439201</c:v>
                </c:pt>
                <c:pt idx="383">
                  <c:v>40.63960463941509</c:v>
                </c:pt>
                <c:pt idx="384">
                  <c:v>40.643938762603867</c:v>
                </c:pt>
                <c:pt idx="385">
                  <c:v>40.648221187126751</c:v>
                </c:pt>
                <c:pt idx="386">
                  <c:v>40.652452529660287</c:v>
                </c:pt>
                <c:pt idx="387">
                  <c:v>40.656633399525099</c:v>
                </c:pt>
                <c:pt idx="388">
                  <c:v>40.660764398773672</c:v>
                </c:pt>
                <c:pt idx="389">
                  <c:v>40.664846122277041</c:v>
                </c:pt>
                <c:pt idx="390">
                  <c:v>40.668879157810451</c:v>
                </c:pt>
                <c:pt idx="391">
                  <c:v>40.67286408613797</c:v>
                </c:pt>
                <c:pt idx="392">
                  <c:v>40.676801481096177</c:v>
                </c:pt>
                <c:pt idx="393">
                  <c:v>40.68069190967676</c:v>
                </c:pt>
                <c:pt idx="394">
                  <c:v>40.684535932108133</c:v>
                </c:pt>
                <c:pt idx="395">
                  <c:v>40.688334101936178</c:v>
                </c:pt>
                <c:pt idx="396">
                  <c:v>40.692086966103915</c:v>
                </c:pt>
                <c:pt idx="397">
                  <c:v>40.695795065030268</c:v>
                </c:pt>
                <c:pt idx="398">
                  <c:v>40.69945893268789</c:v>
                </c:pt>
                <c:pt idx="399">
                  <c:v>40.703079096680064</c:v>
                </c:pt>
                <c:pt idx="400">
                  <c:v>40.706656078316641</c:v>
                </c:pt>
                <c:pt idx="401">
                  <c:v>40.710190392689185</c:v>
                </c:pt>
                <c:pt idx="402">
                  <c:v>40.713682548745048</c:v>
                </c:pt>
                <c:pt idx="403">
                  <c:v>40.71713304936074</c:v>
                </c:pt>
                <c:pt idx="404">
                  <c:v>40.720542391414327</c:v>
                </c:pt>
                <c:pt idx="405">
                  <c:v>40.723911065856946</c:v>
                </c:pt>
                <c:pt idx="406">
                  <c:v>40.727239557783527</c:v>
                </c:pt>
                <c:pt idx="407">
                  <c:v>40.73052834650268</c:v>
                </c:pt>
                <c:pt idx="408">
                  <c:v>40.733777905605656</c:v>
                </c:pt>
                <c:pt idx="409">
                  <c:v>40.736988703034577</c:v>
                </c:pt>
                <c:pt idx="410">
                  <c:v>40.740161201149817</c:v>
                </c:pt>
                <c:pt idx="411">
                  <c:v>40.7432958567966</c:v>
                </c:pt>
                <c:pt idx="412">
                  <c:v>40.746393121370751</c:v>
                </c:pt>
                <c:pt idx="413">
                  <c:v>40.749453440883713</c:v>
                </c:pt>
                <c:pt idx="414">
                  <c:v>40.7524772560268</c:v>
                </c:pt>
                <c:pt idx="415">
                  <c:v>40.755465002234608</c:v>
                </c:pt>
                <c:pt idx="416">
                  <c:v>40.758417109747747</c:v>
                </c:pt>
                <c:pt idx="417">
                  <c:v>40.761334003674804</c:v>
                </c:pt>
                <c:pt idx="418">
                  <c:v>40.764216104053553</c:v>
                </c:pt>
                <c:pt idx="419">
                  <c:v>40.767063825911428</c:v>
                </c:pt>
                <c:pt idx="420">
                  <c:v>40.769877579325282</c:v>
                </c:pt>
                <c:pt idx="421">
                  <c:v>40.772657769480489</c:v>
                </c:pt>
                <c:pt idx="422">
                  <c:v>40.775404796729212</c:v>
                </c:pt>
                <c:pt idx="423">
                  <c:v>40.778119056648151</c:v>
                </c:pt>
                <c:pt idx="424">
                  <c:v>40.780800940095396</c:v>
                </c:pt>
                <c:pt idx="425">
                  <c:v>40.783450833266819</c:v>
                </c:pt>
                <c:pt idx="426">
                  <c:v>40.786069117751616</c:v>
                </c:pt>
                <c:pt idx="427">
                  <c:v>40.788656170587259</c:v>
                </c:pt>
                <c:pt idx="428">
                  <c:v>40.791212364313836</c:v>
                </c:pt>
                <c:pt idx="429">
                  <c:v>40.793738067027668</c:v>
                </c:pt>
                <c:pt idx="430">
                  <c:v>40.796233642434302</c:v>
                </c:pt>
                <c:pt idx="431">
                  <c:v>40.798699449900909</c:v>
                </c:pt>
                <c:pt idx="432">
                  <c:v>40.801135844508032</c:v>
                </c:pt>
                <c:pt idx="433">
                  <c:v>40.803543177100693</c:v>
                </c:pt>
                <c:pt idx="434">
                  <c:v>40.80592179433895</c:v>
                </c:pt>
                <c:pt idx="435">
                  <c:v>40.808272038747802</c:v>
                </c:pt>
                <c:pt idx="436">
                  <c:v>40.810594248766499</c:v>
                </c:pt>
                <c:pt idx="437">
                  <c:v>40.8128887587973</c:v>
                </c:pt>
                <c:pt idx="438">
                  <c:v>40.815155899253611</c:v>
                </c:pt>
                <c:pt idx="439">
                  <c:v>40.817395996607587</c:v>
                </c:pt>
                <c:pt idx="440">
                  <c:v>40.819609373437096</c:v>
                </c:pt>
                <c:pt idx="441">
                  <c:v>40.82179634847224</c:v>
                </c:pt>
                <c:pt idx="442">
                  <c:v>40.823957236641199</c:v>
                </c:pt>
                <c:pt idx="443">
                  <c:v>40.826092349115612</c:v>
                </c:pt>
                <c:pt idx="444">
                  <c:v>40.82820199335535</c:v>
                </c:pt>
                <c:pt idx="445">
                  <c:v>40.830286473152839</c:v>
                </c:pt>
                <c:pt idx="446">
                  <c:v>40.832346088676779</c:v>
                </c:pt>
                <c:pt idx="447">
                  <c:v>40.834381136515354</c:v>
                </c:pt>
                <c:pt idx="448">
                  <c:v>40.836391909718969</c:v>
                </c:pt>
                <c:pt idx="449">
                  <c:v>40.838378697842437</c:v>
                </c:pt>
                <c:pt idx="450">
                  <c:v>40.840341786986691</c:v>
                </c:pt>
                <c:pt idx="451">
                  <c:v>40.842281459839953</c:v>
                </c:pt>
                <c:pt idx="452">
                  <c:v>40.844197995718467</c:v>
                </c:pt>
                <c:pt idx="453">
                  <c:v>40.846091670606718</c:v>
                </c:pt>
                <c:pt idx="454">
                  <c:v>40.847962757197145</c:v>
                </c:pt>
                <c:pt idx="455">
                  <c:v>40.849811524929464</c:v>
                </c:pt>
                <c:pt idx="456">
                  <c:v>40.851638240029423</c:v>
                </c:pt>
                <c:pt idx="457">
                  <c:v>40.853443165547155</c:v>
                </c:pt>
                <c:pt idx="458">
                  <c:v>40.855226561395042</c:v>
                </c:pt>
                <c:pt idx="459">
                  <c:v>40.856988684385179</c:v>
                </c:pt>
                <c:pt idx="460">
                  <c:v>40.858729788266309</c:v>
                </c:pt>
                <c:pt idx="461">
                  <c:v>40.860450123760415</c:v>
                </c:pt>
                <c:pt idx="462">
                  <c:v>40.862149938598776</c:v>
                </c:pt>
                <c:pt idx="463">
                  <c:v>40.863829477557658</c:v>
                </c:pt>
                <c:pt idx="464">
                  <c:v>40.865488982493581</c:v>
                </c:pt>
                <c:pt idx="465">
                  <c:v>40.867128692378117</c:v>
                </c:pt>
                <c:pt idx="466">
                  <c:v>40.868748843332327</c:v>
                </c:pt>
                <c:pt idx="467">
                  <c:v>40.870349668660751</c:v>
                </c:pt>
                <c:pt idx="468">
                  <c:v>40.871931398884996</c:v>
                </c:pt>
                <c:pt idx="469">
                  <c:v>40.873494261776948</c:v>
                </c:pt>
                <c:pt idx="470">
                  <c:v>40.875038482391574</c:v>
                </c:pt>
                <c:pt idx="471">
                  <c:v>40.876564283099306</c:v>
                </c:pt>
                <c:pt idx="472">
                  <c:v>40.878071883618077</c:v>
                </c:pt>
                <c:pt idx="473">
                  <c:v>40.879561501044968</c:v>
                </c:pt>
                <c:pt idx="474">
                  <c:v>40.88103334988746</c:v>
                </c:pt>
                <c:pt idx="475">
                  <c:v>40.882487642094354</c:v>
                </c:pt>
                <c:pt idx="476">
                  <c:v>40.883924587086199</c:v>
                </c:pt>
                <c:pt idx="477">
                  <c:v>40.885344391785594</c:v>
                </c:pt>
                <c:pt idx="478">
                  <c:v>40.886747260646857</c:v>
                </c:pt>
                <c:pt idx="479">
                  <c:v>40.888133395685522</c:v>
                </c:pt>
                <c:pt idx="480">
                  <c:v>40.889502996507439</c:v>
                </c:pt>
                <c:pt idx="481">
                  <c:v>40.890856260337479</c:v>
                </c:pt>
                <c:pt idx="482">
                  <c:v>40.892193382047985</c:v>
                </c:pt>
                <c:pt idx="483">
                  <c:v>40.89351455418678</c:v>
                </c:pt>
                <c:pt idx="484">
                  <c:v>40.894819967004956</c:v>
                </c:pt>
                <c:pt idx="485">
                  <c:v>40.896109808484198</c:v>
                </c:pt>
                <c:pt idx="486">
                  <c:v>40.897384264363914</c:v>
                </c:pt>
                <c:pt idx="487">
                  <c:v>40.898643518167951</c:v>
                </c:pt>
                <c:pt idx="488">
                  <c:v>40.899887751231027</c:v>
                </c:pt>
                <c:pt idx="489">
                  <c:v>40.901117142724871</c:v>
                </c:pt>
                <c:pt idx="490">
                  <c:v>40.90233186968397</c:v>
                </c:pt>
                <c:pt idx="491">
                  <c:v>40.903532107031111</c:v>
                </c:pt>
                <c:pt idx="492">
                  <c:v>40.904718027602527</c:v>
                </c:pt>
                <c:pt idx="493">
                  <c:v>40.905889802172851</c:v>
                </c:pt>
                <c:pt idx="494">
                  <c:v>40.907047599479647</c:v>
                </c:pt>
                <c:pt idx="495">
                  <c:v>40.90819158624771</c:v>
                </c:pt>
                <c:pt idx="496">
                  <c:v>40.909321927213114</c:v>
                </c:pt>
                <c:pt idx="497">
                  <c:v>40.91043878514693</c:v>
                </c:pt>
                <c:pt idx="498">
                  <c:v>40.911542320878617</c:v>
                </c:pt>
                <c:pt idx="499">
                  <c:v>40.912632693319225</c:v>
                </c:pt>
                <c:pt idx="500">
                  <c:v>40.913710059484281</c:v>
                </c:pt>
                <c:pt idx="501">
                  <c:v>40.914774574516372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74-4692-9787-9FAAFE55F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054303"/>
        <c:axId val="1777053887"/>
      </c:scatterChart>
      <c:valAx>
        <c:axId val="1777054303"/>
        <c:scaling>
          <c:orientation val="minMax"/>
          <c:max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Years Since Landfill Closure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053887"/>
        <c:crosses val="autoZero"/>
        <c:crossBetween val="midCat"/>
      </c:valAx>
      <c:valAx>
        <c:axId val="1777053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Percentage of Degradable Waste That Is</a:t>
                </a:r>
                <a:r>
                  <a:rPr lang="en-US" sz="1800" baseline="0"/>
                  <a:t> Predicted to Have</a:t>
                </a:r>
                <a:r>
                  <a:rPr lang="en-US" sz="1800"/>
                  <a:t> Decomposed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054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'Model Extrapolation'!$A$8:$A$22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xVal>
          <c:yVal>
            <c:numRef>
              <c:f>'Decay Fit'!$C$25:$C$39</c:f>
              <c:numCache>
                <c:formatCode>General</c:formatCode>
                <c:ptCount val="15"/>
                <c:pt idx="0">
                  <c:v>1.4041872566039615E-5</c:v>
                </c:pt>
                <c:pt idx="1">
                  <c:v>1.2638982727963821E-5</c:v>
                </c:pt>
                <c:pt idx="2">
                  <c:v>5.0889837144296735E-6</c:v>
                </c:pt>
                <c:pt idx="3">
                  <c:v>-7.0700229706233131E-6</c:v>
                </c:pt>
                <c:pt idx="4">
                  <c:v>-2.2241535265976609E-5</c:v>
                </c:pt>
                <c:pt idx="5">
                  <c:v>-3.8769154560469588E-5</c:v>
                </c:pt>
                <c:pt idx="6">
                  <c:v>1.833840896381389E-5</c:v>
                </c:pt>
                <c:pt idx="7">
                  <c:v>5.2005932822396517E-6</c:v>
                </c:pt>
                <c:pt idx="8">
                  <c:v>-3.9393250279573522E-6</c:v>
                </c:pt>
                <c:pt idx="9">
                  <c:v>-7.1703662403166391E-6</c:v>
                </c:pt>
                <c:pt idx="10">
                  <c:v>-2.5141671091688522E-6</c:v>
                </c:pt>
                <c:pt idx="11">
                  <c:v>1.2076497378998852E-5</c:v>
                </c:pt>
                <c:pt idx="12">
                  <c:v>3.8719175879720069E-5</c:v>
                </c:pt>
                <c:pt idx="13">
                  <c:v>-8.7618285959933928E-8</c:v>
                </c:pt>
                <c:pt idx="14">
                  <c:v>-2.4312325042075145E-5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D6F-476A-BC65-7AFC5C025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565664"/>
        <c:axId val="1284568576"/>
      </c:scatterChart>
      <c:valAx>
        <c:axId val="128456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84568576"/>
        <c:crosses val="autoZero"/>
        <c:crossBetween val="midCat"/>
      </c:valAx>
      <c:valAx>
        <c:axId val="128456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8456566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'Model Extrapolation'!$A$8:$A$22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xVal>
          <c:yVal>
            <c:numRef>
              <c:f>'Model Extrapolation'!$D$8:$D$22</c:f>
              <c:numCache>
                <c:formatCode>General</c:formatCode>
                <c:ptCount val="15"/>
                <c:pt idx="0">
                  <c:v>9.5933553512467551</c:v>
                </c:pt>
                <c:pt idx="1">
                  <c:v>9.5813520520149673</c:v>
                </c:pt>
                <c:pt idx="2">
                  <c:v>9.5693426056740059</c:v>
                </c:pt>
                <c:pt idx="3">
                  <c:v>9.5573285503253711</c:v>
                </c:pt>
                <c:pt idx="4">
                  <c:v>9.5453114824711278</c:v>
                </c:pt>
                <c:pt idx="5">
                  <c:v>9.5332930585098836</c:v>
                </c:pt>
                <c:pt idx="6">
                  <c:v>9.52134826973146</c:v>
                </c:pt>
                <c:pt idx="7">
                  <c:v>9.5093332355738305</c:v>
                </c:pt>
                <c:pt idx="8">
                  <c:v>9.4973221993135706</c:v>
                </c:pt>
                <c:pt idx="9">
                  <c:v>9.4853170719304103</c:v>
                </c:pt>
                <c:pt idx="10">
                  <c:v>9.4733198317875917</c:v>
                </c:pt>
                <c:pt idx="11">
                  <c:v>9.461332526110132</c:v>
                </c:pt>
                <c:pt idx="12">
                  <c:v>9.449357272446683</c:v>
                </c:pt>
                <c:pt idx="13">
                  <c:v>9.4373165693105694</c:v>
                </c:pt>
                <c:pt idx="14">
                  <c:v>9.4252904482618654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9FB-4FC0-9F0E-13CA14C77E12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'Model Extrapolation'!$A$8:$A$22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xVal>
          <c:yVal>
            <c:numRef>
              <c:f>'Decay Fit'!$B$25:$B$39</c:f>
              <c:numCache>
                <c:formatCode>General</c:formatCode>
                <c:ptCount val="15"/>
                <c:pt idx="0">
                  <c:v>9.5933413093741891</c:v>
                </c:pt>
                <c:pt idx="1">
                  <c:v>9.5813394130322393</c:v>
                </c:pt>
                <c:pt idx="2">
                  <c:v>9.5693375166902914</c:v>
                </c:pt>
                <c:pt idx="3">
                  <c:v>9.5573356203483417</c:v>
                </c:pt>
                <c:pt idx="4">
                  <c:v>9.5453337240063938</c:v>
                </c:pt>
                <c:pt idx="5">
                  <c:v>9.5333318276644441</c:v>
                </c:pt>
                <c:pt idx="6">
                  <c:v>9.5213299313224962</c:v>
                </c:pt>
                <c:pt idx="7">
                  <c:v>9.5093280349805482</c:v>
                </c:pt>
                <c:pt idx="8">
                  <c:v>9.4973261386385985</c:v>
                </c:pt>
                <c:pt idx="9">
                  <c:v>9.4853242422966506</c:v>
                </c:pt>
                <c:pt idx="10">
                  <c:v>9.4733223459547009</c:v>
                </c:pt>
                <c:pt idx="11">
                  <c:v>9.461320449612753</c:v>
                </c:pt>
                <c:pt idx="12">
                  <c:v>9.4493185532708033</c:v>
                </c:pt>
                <c:pt idx="13">
                  <c:v>9.4373166569288554</c:v>
                </c:pt>
                <c:pt idx="14">
                  <c:v>9.4253147605869074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9FB-4FC0-9F0E-13CA14C77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6538416"/>
        <c:axId val="1286539664"/>
      </c:scatterChart>
      <c:valAx>
        <c:axId val="128653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86539664"/>
        <c:crosses val="autoZero"/>
        <c:crossBetween val="midCat"/>
      </c:valAx>
      <c:valAx>
        <c:axId val="128653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8653841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'US Avg Rainfall Data'!$B$41:$B$147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'Fit US Avg Rain Fall'!$C$25:$C$131</c:f>
              <c:numCache>
                <c:formatCode>General</c:formatCode>
                <c:ptCount val="107"/>
                <c:pt idx="0">
                  <c:v>3.5527136788005009E-15</c:v>
                </c:pt>
                <c:pt idx="1">
                  <c:v>8.8817841970012523E-15</c:v>
                </c:pt>
                <c:pt idx="2">
                  <c:v>0</c:v>
                </c:pt>
                <c:pt idx="3">
                  <c:v>7.1054273576010019E-15</c:v>
                </c:pt>
                <c:pt idx="4">
                  <c:v>-1.7763568394002505E-15</c:v>
                </c:pt>
                <c:pt idx="5">
                  <c:v>3.5527136788005009E-15</c:v>
                </c:pt>
                <c:pt idx="6">
                  <c:v>8.8817841970012523E-15</c:v>
                </c:pt>
                <c:pt idx="7">
                  <c:v>0</c:v>
                </c:pt>
                <c:pt idx="8">
                  <c:v>7.1054273576010019E-15</c:v>
                </c:pt>
                <c:pt idx="9">
                  <c:v>-1.7763568394002505E-15</c:v>
                </c:pt>
                <c:pt idx="10">
                  <c:v>3.5527136788005009E-15</c:v>
                </c:pt>
                <c:pt idx="11">
                  <c:v>1.0658141036401503E-14</c:v>
                </c:pt>
                <c:pt idx="12">
                  <c:v>1.7763568394002505E-15</c:v>
                </c:pt>
                <c:pt idx="13">
                  <c:v>7.1054273576010019E-15</c:v>
                </c:pt>
                <c:pt idx="14">
                  <c:v>-1.7763568394002505E-15</c:v>
                </c:pt>
                <c:pt idx="15">
                  <c:v>3.5527136788005009E-15</c:v>
                </c:pt>
                <c:pt idx="16">
                  <c:v>-3.5527136788005009E-15</c:v>
                </c:pt>
                <c:pt idx="17">
                  <c:v>1.7763568394002505E-15</c:v>
                </c:pt>
                <c:pt idx="18">
                  <c:v>7.1054273576010019E-15</c:v>
                </c:pt>
                <c:pt idx="19">
                  <c:v>0</c:v>
                </c:pt>
                <c:pt idx="20">
                  <c:v>5.3290705182007514E-15</c:v>
                </c:pt>
                <c:pt idx="21">
                  <c:v>-3.5527136788005009E-15</c:v>
                </c:pt>
                <c:pt idx="22">
                  <c:v>3.5527136788005009E-15</c:v>
                </c:pt>
                <c:pt idx="23">
                  <c:v>8.8817841970012523E-15</c:v>
                </c:pt>
                <c:pt idx="24">
                  <c:v>0</c:v>
                </c:pt>
                <c:pt idx="25">
                  <c:v>5.3290705182007514E-15</c:v>
                </c:pt>
                <c:pt idx="26">
                  <c:v>-1.7763568394002505E-15</c:v>
                </c:pt>
                <c:pt idx="27">
                  <c:v>3.5527136788005009E-15</c:v>
                </c:pt>
                <c:pt idx="28">
                  <c:v>8.8817841970012523E-15</c:v>
                </c:pt>
                <c:pt idx="29">
                  <c:v>0</c:v>
                </c:pt>
                <c:pt idx="30">
                  <c:v>7.1054273576010019E-15</c:v>
                </c:pt>
                <c:pt idx="31">
                  <c:v>-1.7763568394002505E-15</c:v>
                </c:pt>
                <c:pt idx="32">
                  <c:v>3.5527136788005009E-15</c:v>
                </c:pt>
                <c:pt idx="33">
                  <c:v>8.8817841970012523E-15</c:v>
                </c:pt>
                <c:pt idx="34">
                  <c:v>1.7763568394002505E-15</c:v>
                </c:pt>
                <c:pt idx="35">
                  <c:v>7.1054273576010019E-15</c:v>
                </c:pt>
                <c:pt idx="36">
                  <c:v>-1.7763568394002505E-15</c:v>
                </c:pt>
                <c:pt idx="37">
                  <c:v>3.5527136788005009E-15</c:v>
                </c:pt>
                <c:pt idx="38">
                  <c:v>1.0658141036401503E-14</c:v>
                </c:pt>
                <c:pt idx="39">
                  <c:v>1.7763568394002505E-15</c:v>
                </c:pt>
                <c:pt idx="40">
                  <c:v>7.1054273576010019E-15</c:v>
                </c:pt>
                <c:pt idx="41">
                  <c:v>-1.7763568394002505E-15</c:v>
                </c:pt>
                <c:pt idx="42">
                  <c:v>5.3290705182007514E-15</c:v>
                </c:pt>
                <c:pt idx="43">
                  <c:v>-3.5527136788005009E-15</c:v>
                </c:pt>
                <c:pt idx="44">
                  <c:v>1.7763568394002505E-15</c:v>
                </c:pt>
                <c:pt idx="45">
                  <c:v>7.1054273576010019E-15</c:v>
                </c:pt>
                <c:pt idx="46">
                  <c:v>0</c:v>
                </c:pt>
                <c:pt idx="47">
                  <c:v>5.3290705182007514E-15</c:v>
                </c:pt>
                <c:pt idx="48">
                  <c:v>-3.5527136788005009E-15</c:v>
                </c:pt>
                <c:pt idx="49">
                  <c:v>1.7763568394002505E-15</c:v>
                </c:pt>
                <c:pt idx="50">
                  <c:v>8.8817841970012523E-15</c:v>
                </c:pt>
                <c:pt idx="51">
                  <c:v>0</c:v>
                </c:pt>
                <c:pt idx="52">
                  <c:v>5.3290705182007514E-15</c:v>
                </c:pt>
                <c:pt idx="53">
                  <c:v>-1.7763568394002505E-15</c:v>
                </c:pt>
                <c:pt idx="54">
                  <c:v>3.5527136788005009E-15</c:v>
                </c:pt>
                <c:pt idx="55">
                  <c:v>8.8817841970012523E-15</c:v>
                </c:pt>
                <c:pt idx="56">
                  <c:v>0</c:v>
                </c:pt>
                <c:pt idx="57">
                  <c:v>7.1054273576010019E-15</c:v>
                </c:pt>
                <c:pt idx="58">
                  <c:v>-1.7763568394002505E-15</c:v>
                </c:pt>
                <c:pt idx="59">
                  <c:v>3.5527136788005009E-15</c:v>
                </c:pt>
                <c:pt idx="60">
                  <c:v>8.8817841970012523E-15</c:v>
                </c:pt>
                <c:pt idx="61">
                  <c:v>1.7763568394002505E-15</c:v>
                </c:pt>
                <c:pt idx="62">
                  <c:v>7.1054273576010019E-15</c:v>
                </c:pt>
                <c:pt idx="63">
                  <c:v>-1.7763568394002505E-15</c:v>
                </c:pt>
                <c:pt idx="64">
                  <c:v>3.5527136788005009E-15</c:v>
                </c:pt>
                <c:pt idx="65">
                  <c:v>1.0658141036401503E-14</c:v>
                </c:pt>
                <c:pt idx="66">
                  <c:v>1.7763568394002505E-15</c:v>
                </c:pt>
                <c:pt idx="67">
                  <c:v>7.1054273576010019E-15</c:v>
                </c:pt>
                <c:pt idx="68">
                  <c:v>-1.7763568394002505E-15</c:v>
                </c:pt>
                <c:pt idx="69">
                  <c:v>5.3290705182007514E-15</c:v>
                </c:pt>
                <c:pt idx="70">
                  <c:v>-3.5527136788005009E-15</c:v>
                </c:pt>
                <c:pt idx="71">
                  <c:v>1.7763568394002505E-15</c:v>
                </c:pt>
                <c:pt idx="72">
                  <c:v>8.8817841970012523E-15</c:v>
                </c:pt>
                <c:pt idx="73">
                  <c:v>0</c:v>
                </c:pt>
                <c:pt idx="74">
                  <c:v>5.3290705182007514E-15</c:v>
                </c:pt>
                <c:pt idx="75">
                  <c:v>-2.6645352591003757E-15</c:v>
                </c:pt>
                <c:pt idx="76">
                  <c:v>2.6645352591003757E-15</c:v>
                </c:pt>
                <c:pt idx="77">
                  <c:v>8.8817841970012523E-15</c:v>
                </c:pt>
                <c:pt idx="78">
                  <c:v>0</c:v>
                </c:pt>
                <c:pt idx="79">
                  <c:v>6.2172489379008766E-15</c:v>
                </c:pt>
                <c:pt idx="80">
                  <c:v>-2.6645352591003757E-15</c:v>
                </c:pt>
                <c:pt idx="81">
                  <c:v>3.5527136788005009E-15</c:v>
                </c:pt>
                <c:pt idx="82">
                  <c:v>8.8817841970012523E-15</c:v>
                </c:pt>
                <c:pt idx="83">
                  <c:v>8.8817841970012523E-16</c:v>
                </c:pt>
                <c:pt idx="84">
                  <c:v>6.2172489379008766E-15</c:v>
                </c:pt>
                <c:pt idx="85">
                  <c:v>-1.7763568394002505E-15</c:v>
                </c:pt>
                <c:pt idx="86">
                  <c:v>3.5527136788005009E-15</c:v>
                </c:pt>
                <c:pt idx="87">
                  <c:v>9.7699626167013776E-15</c:v>
                </c:pt>
                <c:pt idx="88">
                  <c:v>8.8817841970012523E-16</c:v>
                </c:pt>
                <c:pt idx="89">
                  <c:v>7.1054273576010019E-15</c:v>
                </c:pt>
                <c:pt idx="90">
                  <c:v>-8.8817841970012523E-16</c:v>
                </c:pt>
                <c:pt idx="91">
                  <c:v>4.4408920985006262E-15</c:v>
                </c:pt>
                <c:pt idx="92">
                  <c:v>1.0658141036401503E-14</c:v>
                </c:pt>
                <c:pt idx="93">
                  <c:v>1.7763568394002505E-15</c:v>
                </c:pt>
                <c:pt idx="94">
                  <c:v>7.9936057773011271E-15</c:v>
                </c:pt>
                <c:pt idx="95">
                  <c:v>-8.8817841970012523E-16</c:v>
                </c:pt>
                <c:pt idx="96">
                  <c:v>5.3290705182007514E-15</c:v>
                </c:pt>
                <c:pt idx="97">
                  <c:v>-3.5527136788005009E-15</c:v>
                </c:pt>
                <c:pt idx="98">
                  <c:v>1.7763568394002505E-15</c:v>
                </c:pt>
                <c:pt idx="99">
                  <c:v>7.9936057773011271E-15</c:v>
                </c:pt>
                <c:pt idx="100">
                  <c:v>0</c:v>
                </c:pt>
                <c:pt idx="101">
                  <c:v>5.3290705182007514E-15</c:v>
                </c:pt>
                <c:pt idx="102">
                  <c:v>-2.6645352591003757E-15</c:v>
                </c:pt>
                <c:pt idx="103">
                  <c:v>2.6645352591003757E-15</c:v>
                </c:pt>
                <c:pt idx="104">
                  <c:v>8.8817841970012523E-15</c:v>
                </c:pt>
                <c:pt idx="105">
                  <c:v>0</c:v>
                </c:pt>
                <c:pt idx="106">
                  <c:v>6.2172489379008766E-15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732-4138-9E5B-FC28EDB3C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201264"/>
        <c:axId val="698429968"/>
      </c:scatterChart>
      <c:valAx>
        <c:axId val="87820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98429968"/>
        <c:crosses val="autoZero"/>
        <c:crossBetween val="midCat"/>
      </c:valAx>
      <c:valAx>
        <c:axId val="69842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820126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'US Avg Rainfall Data'!$B$41:$B$147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'US Avg Rainfall Data'!$E$41:$E$147</c:f>
              <c:numCache>
                <c:formatCode>General</c:formatCode>
                <c:ptCount val="107"/>
                <c:pt idx="0">
                  <c:v>10.385933044242353</c:v>
                </c:pt>
                <c:pt idx="1">
                  <c:v>10.353053044242353</c:v>
                </c:pt>
                <c:pt idx="2">
                  <c:v>10.320173044242352</c:v>
                </c:pt>
                <c:pt idx="3">
                  <c:v>10.287293044242354</c:v>
                </c:pt>
                <c:pt idx="4">
                  <c:v>10.254413044242353</c:v>
                </c:pt>
                <c:pt idx="5">
                  <c:v>10.221533044242353</c:v>
                </c:pt>
                <c:pt idx="6">
                  <c:v>10.188653044242352</c:v>
                </c:pt>
                <c:pt idx="7">
                  <c:v>10.155773044242352</c:v>
                </c:pt>
                <c:pt idx="8">
                  <c:v>10.122893044242353</c:v>
                </c:pt>
                <c:pt idx="9">
                  <c:v>10.090013044242353</c:v>
                </c:pt>
                <c:pt idx="10">
                  <c:v>10.057133044242352</c:v>
                </c:pt>
                <c:pt idx="11">
                  <c:v>10.024253044242354</c:v>
                </c:pt>
                <c:pt idx="12">
                  <c:v>9.9913730442423532</c:v>
                </c:pt>
                <c:pt idx="13">
                  <c:v>9.9584930442423527</c:v>
                </c:pt>
                <c:pt idx="14">
                  <c:v>9.9256130442423522</c:v>
                </c:pt>
                <c:pt idx="15">
                  <c:v>9.8927330442423518</c:v>
                </c:pt>
                <c:pt idx="16">
                  <c:v>9.8598530442423531</c:v>
                </c:pt>
                <c:pt idx="17">
                  <c:v>9.8269730442423526</c:v>
                </c:pt>
                <c:pt idx="18">
                  <c:v>9.7940930442423522</c:v>
                </c:pt>
                <c:pt idx="19">
                  <c:v>9.7612130442423535</c:v>
                </c:pt>
                <c:pt idx="20">
                  <c:v>9.728333044242353</c:v>
                </c:pt>
                <c:pt idx="21">
                  <c:v>9.6954530442423525</c:v>
                </c:pt>
                <c:pt idx="22">
                  <c:v>9.6625730442423539</c:v>
                </c:pt>
                <c:pt idx="23">
                  <c:v>9.6296930442423534</c:v>
                </c:pt>
                <c:pt idx="24">
                  <c:v>9.5968130442423529</c:v>
                </c:pt>
                <c:pt idx="25">
                  <c:v>9.5639330442423525</c:v>
                </c:pt>
                <c:pt idx="26">
                  <c:v>9.5310530442423538</c:v>
                </c:pt>
                <c:pt idx="27">
                  <c:v>9.4981730442423533</c:v>
                </c:pt>
                <c:pt idx="28">
                  <c:v>9.4652930442423528</c:v>
                </c:pt>
                <c:pt idx="29">
                  <c:v>9.4324130442423524</c:v>
                </c:pt>
                <c:pt idx="30">
                  <c:v>9.3995330442423537</c:v>
                </c:pt>
                <c:pt idx="31">
                  <c:v>9.3666530442423532</c:v>
                </c:pt>
                <c:pt idx="32">
                  <c:v>9.3337730442423528</c:v>
                </c:pt>
                <c:pt idx="33">
                  <c:v>9.3008930442423523</c:v>
                </c:pt>
                <c:pt idx="34">
                  <c:v>9.2680130442423536</c:v>
                </c:pt>
                <c:pt idx="35">
                  <c:v>9.2351330442423532</c:v>
                </c:pt>
                <c:pt idx="36">
                  <c:v>9.2022530442423527</c:v>
                </c:pt>
                <c:pt idx="37">
                  <c:v>9.1693730442423522</c:v>
                </c:pt>
                <c:pt idx="38">
                  <c:v>9.1364930442423535</c:v>
                </c:pt>
                <c:pt idx="39">
                  <c:v>9.1036130442423531</c:v>
                </c:pt>
                <c:pt idx="40">
                  <c:v>9.0707330442423526</c:v>
                </c:pt>
                <c:pt idx="41">
                  <c:v>9.0378530442423521</c:v>
                </c:pt>
                <c:pt idx="42">
                  <c:v>9.0049730442423535</c:v>
                </c:pt>
                <c:pt idx="43">
                  <c:v>8.972093044242353</c:v>
                </c:pt>
                <c:pt idx="44">
                  <c:v>8.9392130442423525</c:v>
                </c:pt>
                <c:pt idx="45">
                  <c:v>8.9063330442423521</c:v>
                </c:pt>
                <c:pt idx="46">
                  <c:v>8.8734530442423534</c:v>
                </c:pt>
                <c:pt idx="47">
                  <c:v>8.8405730442423529</c:v>
                </c:pt>
                <c:pt idx="48">
                  <c:v>8.8076930442423524</c:v>
                </c:pt>
                <c:pt idx="49">
                  <c:v>8.774813044242352</c:v>
                </c:pt>
                <c:pt idx="50">
                  <c:v>8.7419330442423533</c:v>
                </c:pt>
                <c:pt idx="51">
                  <c:v>8.7090530442423528</c:v>
                </c:pt>
                <c:pt idx="52">
                  <c:v>8.6761730442423524</c:v>
                </c:pt>
                <c:pt idx="53">
                  <c:v>8.6432930442423537</c:v>
                </c:pt>
                <c:pt idx="54">
                  <c:v>8.6104130442423532</c:v>
                </c:pt>
                <c:pt idx="55">
                  <c:v>8.5775330442423527</c:v>
                </c:pt>
                <c:pt idx="56">
                  <c:v>8.5446530442423523</c:v>
                </c:pt>
                <c:pt idx="57">
                  <c:v>8.5117730442423536</c:v>
                </c:pt>
                <c:pt idx="58">
                  <c:v>8.4788930442423531</c:v>
                </c:pt>
                <c:pt idx="59">
                  <c:v>8.4460130442423527</c:v>
                </c:pt>
                <c:pt idx="60">
                  <c:v>8.4131330442423522</c:v>
                </c:pt>
                <c:pt idx="61">
                  <c:v>8.3802530442423535</c:v>
                </c:pt>
                <c:pt idx="62">
                  <c:v>8.347373044242353</c:v>
                </c:pt>
                <c:pt idx="63">
                  <c:v>8.3144930442423526</c:v>
                </c:pt>
                <c:pt idx="64">
                  <c:v>8.2816130442423521</c:v>
                </c:pt>
                <c:pt idx="65">
                  <c:v>8.2487330442423534</c:v>
                </c:pt>
                <c:pt idx="66">
                  <c:v>8.215853044242353</c:v>
                </c:pt>
                <c:pt idx="67">
                  <c:v>8.1829730442423525</c:v>
                </c:pt>
                <c:pt idx="68">
                  <c:v>8.150093044242352</c:v>
                </c:pt>
                <c:pt idx="69">
                  <c:v>8.1172130442423533</c:v>
                </c:pt>
                <c:pt idx="70">
                  <c:v>8.0843330442423529</c:v>
                </c:pt>
                <c:pt idx="71">
                  <c:v>8.0514530442423524</c:v>
                </c:pt>
                <c:pt idx="72">
                  <c:v>8.0185730442423537</c:v>
                </c:pt>
                <c:pt idx="73">
                  <c:v>7.9856930442423533</c:v>
                </c:pt>
                <c:pt idx="74">
                  <c:v>7.9528130442423528</c:v>
                </c:pt>
                <c:pt idx="75">
                  <c:v>7.9199330442423532</c:v>
                </c:pt>
                <c:pt idx="76">
                  <c:v>7.8870530442423528</c:v>
                </c:pt>
                <c:pt idx="77">
                  <c:v>7.8541730442423532</c:v>
                </c:pt>
                <c:pt idx="78">
                  <c:v>7.8212930442423527</c:v>
                </c:pt>
                <c:pt idx="79">
                  <c:v>7.7884130442423531</c:v>
                </c:pt>
                <c:pt idx="80">
                  <c:v>7.7555330442423527</c:v>
                </c:pt>
                <c:pt idx="81">
                  <c:v>7.7226530442423531</c:v>
                </c:pt>
                <c:pt idx="82">
                  <c:v>7.6897730442423526</c:v>
                </c:pt>
                <c:pt idx="83">
                  <c:v>7.6568930442423531</c:v>
                </c:pt>
                <c:pt idx="84">
                  <c:v>7.6240130442423526</c:v>
                </c:pt>
                <c:pt idx="85">
                  <c:v>7.591133044242353</c:v>
                </c:pt>
                <c:pt idx="86">
                  <c:v>7.5582530442423526</c:v>
                </c:pt>
                <c:pt idx="87">
                  <c:v>7.525373044242353</c:v>
                </c:pt>
                <c:pt idx="88">
                  <c:v>7.4924930442423525</c:v>
                </c:pt>
                <c:pt idx="89">
                  <c:v>7.4596130442423529</c:v>
                </c:pt>
                <c:pt idx="90">
                  <c:v>7.4267330442423534</c:v>
                </c:pt>
                <c:pt idx="91">
                  <c:v>7.3938530442423529</c:v>
                </c:pt>
                <c:pt idx="92">
                  <c:v>7.3609730442423533</c:v>
                </c:pt>
                <c:pt idx="93">
                  <c:v>7.3280930442423529</c:v>
                </c:pt>
                <c:pt idx="94">
                  <c:v>7.2952130442423533</c:v>
                </c:pt>
                <c:pt idx="95">
                  <c:v>7.2623330442423528</c:v>
                </c:pt>
                <c:pt idx="96">
                  <c:v>7.2294530442423532</c:v>
                </c:pt>
                <c:pt idx="97">
                  <c:v>7.1965730442423528</c:v>
                </c:pt>
                <c:pt idx="98">
                  <c:v>7.1636930442423523</c:v>
                </c:pt>
                <c:pt idx="99">
                  <c:v>7.1308130442423527</c:v>
                </c:pt>
                <c:pt idx="100">
                  <c:v>7.0979330442423532</c:v>
                </c:pt>
                <c:pt idx="101">
                  <c:v>7.0650530442423527</c:v>
                </c:pt>
                <c:pt idx="102">
                  <c:v>7.0321730442423531</c:v>
                </c:pt>
                <c:pt idx="103">
                  <c:v>6.9992930442423527</c:v>
                </c:pt>
                <c:pt idx="104">
                  <c:v>6.9664130442423531</c:v>
                </c:pt>
                <c:pt idx="105">
                  <c:v>6.9335330442423526</c:v>
                </c:pt>
                <c:pt idx="106">
                  <c:v>6.900653044242353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052-43FA-9FEA-FA13D02E571A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'US Avg Rainfall Data'!$B$41:$B$147</c:f>
              <c:numCache>
                <c:formatCode>General</c:formatCode>
                <c:ptCount val="107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  <c:pt idx="80">
                  <c:v>2101</c:v>
                </c:pt>
                <c:pt idx="81">
                  <c:v>2102</c:v>
                </c:pt>
                <c:pt idx="82">
                  <c:v>2103</c:v>
                </c:pt>
                <c:pt idx="83">
                  <c:v>2104</c:v>
                </c:pt>
                <c:pt idx="84">
                  <c:v>2105</c:v>
                </c:pt>
                <c:pt idx="85">
                  <c:v>2106</c:v>
                </c:pt>
                <c:pt idx="86">
                  <c:v>2107</c:v>
                </c:pt>
                <c:pt idx="87">
                  <c:v>2108</c:v>
                </c:pt>
                <c:pt idx="88">
                  <c:v>2109</c:v>
                </c:pt>
                <c:pt idx="89">
                  <c:v>2110</c:v>
                </c:pt>
                <c:pt idx="90">
                  <c:v>2111</c:v>
                </c:pt>
                <c:pt idx="91">
                  <c:v>2112</c:v>
                </c:pt>
                <c:pt idx="92">
                  <c:v>2113</c:v>
                </c:pt>
                <c:pt idx="93">
                  <c:v>2114</c:v>
                </c:pt>
                <c:pt idx="94">
                  <c:v>2115</c:v>
                </c:pt>
                <c:pt idx="95">
                  <c:v>2116</c:v>
                </c:pt>
                <c:pt idx="96">
                  <c:v>2117</c:v>
                </c:pt>
                <c:pt idx="97">
                  <c:v>2118</c:v>
                </c:pt>
                <c:pt idx="98">
                  <c:v>2119</c:v>
                </c:pt>
                <c:pt idx="99">
                  <c:v>2120</c:v>
                </c:pt>
                <c:pt idx="100">
                  <c:v>2121</c:v>
                </c:pt>
                <c:pt idx="101">
                  <c:v>2122</c:v>
                </c:pt>
                <c:pt idx="102">
                  <c:v>2123</c:v>
                </c:pt>
                <c:pt idx="103">
                  <c:v>2124</c:v>
                </c:pt>
                <c:pt idx="104">
                  <c:v>2125</c:v>
                </c:pt>
                <c:pt idx="105">
                  <c:v>2126</c:v>
                </c:pt>
                <c:pt idx="106">
                  <c:v>2127</c:v>
                </c:pt>
              </c:numCache>
            </c:numRef>
          </c:xVal>
          <c:yVal>
            <c:numRef>
              <c:f>'Fit US Avg Rain Fall'!$B$25:$B$131</c:f>
              <c:numCache>
                <c:formatCode>General</c:formatCode>
                <c:ptCount val="107"/>
                <c:pt idx="0">
                  <c:v>10.38593304424235</c:v>
                </c:pt>
                <c:pt idx="1">
                  <c:v>10.353053044242344</c:v>
                </c:pt>
                <c:pt idx="2">
                  <c:v>10.320173044242352</c:v>
                </c:pt>
                <c:pt idx="3">
                  <c:v>10.287293044242347</c:v>
                </c:pt>
                <c:pt idx="4">
                  <c:v>10.254413044242355</c:v>
                </c:pt>
                <c:pt idx="5">
                  <c:v>10.221533044242349</c:v>
                </c:pt>
                <c:pt idx="6">
                  <c:v>10.188653044242344</c:v>
                </c:pt>
                <c:pt idx="7">
                  <c:v>10.155773044242352</c:v>
                </c:pt>
                <c:pt idx="8">
                  <c:v>10.122893044242346</c:v>
                </c:pt>
                <c:pt idx="9">
                  <c:v>10.090013044242355</c:v>
                </c:pt>
                <c:pt idx="10">
                  <c:v>10.057133044242349</c:v>
                </c:pt>
                <c:pt idx="11">
                  <c:v>10.024253044242343</c:v>
                </c:pt>
                <c:pt idx="12">
                  <c:v>9.9913730442423514</c:v>
                </c:pt>
                <c:pt idx="13">
                  <c:v>9.9584930442423456</c:v>
                </c:pt>
                <c:pt idx="14">
                  <c:v>9.925613044242354</c:v>
                </c:pt>
                <c:pt idx="15">
                  <c:v>9.8927330442423482</c:v>
                </c:pt>
                <c:pt idx="16">
                  <c:v>9.8598530442423566</c:v>
                </c:pt>
                <c:pt idx="17">
                  <c:v>9.8269730442423509</c:v>
                </c:pt>
                <c:pt idx="18">
                  <c:v>9.7940930442423451</c:v>
                </c:pt>
                <c:pt idx="19">
                  <c:v>9.7612130442423535</c:v>
                </c:pt>
                <c:pt idx="20">
                  <c:v>9.7283330442423477</c:v>
                </c:pt>
                <c:pt idx="21">
                  <c:v>9.6954530442423561</c:v>
                </c:pt>
                <c:pt idx="22">
                  <c:v>9.6625730442423503</c:v>
                </c:pt>
                <c:pt idx="23">
                  <c:v>9.6296930442423445</c:v>
                </c:pt>
                <c:pt idx="24">
                  <c:v>9.5968130442423529</c:v>
                </c:pt>
                <c:pt idx="25">
                  <c:v>9.5639330442423471</c:v>
                </c:pt>
                <c:pt idx="26">
                  <c:v>9.5310530442423556</c:v>
                </c:pt>
                <c:pt idx="27">
                  <c:v>9.4981730442423498</c:v>
                </c:pt>
                <c:pt idx="28">
                  <c:v>9.465293044242344</c:v>
                </c:pt>
                <c:pt idx="29">
                  <c:v>9.4324130442423524</c:v>
                </c:pt>
                <c:pt idx="30">
                  <c:v>9.3995330442423466</c:v>
                </c:pt>
                <c:pt idx="31">
                  <c:v>9.366653044242355</c:v>
                </c:pt>
                <c:pt idx="32">
                  <c:v>9.3337730442423492</c:v>
                </c:pt>
                <c:pt idx="33">
                  <c:v>9.3008930442423434</c:v>
                </c:pt>
                <c:pt idx="34">
                  <c:v>9.2680130442423518</c:v>
                </c:pt>
                <c:pt idx="35">
                  <c:v>9.235133044242346</c:v>
                </c:pt>
                <c:pt idx="36">
                  <c:v>9.2022530442423545</c:v>
                </c:pt>
                <c:pt idx="37">
                  <c:v>9.1693730442423487</c:v>
                </c:pt>
                <c:pt idx="38">
                  <c:v>9.1364930442423429</c:v>
                </c:pt>
                <c:pt idx="39">
                  <c:v>9.1036130442423513</c:v>
                </c:pt>
                <c:pt idx="40">
                  <c:v>9.0707330442423455</c:v>
                </c:pt>
                <c:pt idx="41">
                  <c:v>9.0378530442423539</c:v>
                </c:pt>
                <c:pt idx="42">
                  <c:v>9.0049730442423481</c:v>
                </c:pt>
                <c:pt idx="43">
                  <c:v>8.9720930442423565</c:v>
                </c:pt>
                <c:pt idx="44">
                  <c:v>8.9392130442423507</c:v>
                </c:pt>
                <c:pt idx="45">
                  <c:v>8.906333044242345</c:v>
                </c:pt>
                <c:pt idx="46">
                  <c:v>8.8734530442423534</c:v>
                </c:pt>
                <c:pt idx="47">
                  <c:v>8.8405730442423476</c:v>
                </c:pt>
                <c:pt idx="48">
                  <c:v>8.807693044242356</c:v>
                </c:pt>
                <c:pt idx="49">
                  <c:v>8.7748130442423502</c:v>
                </c:pt>
                <c:pt idx="50">
                  <c:v>8.7419330442423444</c:v>
                </c:pt>
                <c:pt idx="51">
                  <c:v>8.7090530442423528</c:v>
                </c:pt>
                <c:pt idx="52">
                  <c:v>8.676173044242347</c:v>
                </c:pt>
                <c:pt idx="53">
                  <c:v>8.6432930442423554</c:v>
                </c:pt>
                <c:pt idx="54">
                  <c:v>8.6104130442423497</c:v>
                </c:pt>
                <c:pt idx="55">
                  <c:v>8.5775330442423439</c:v>
                </c:pt>
                <c:pt idx="56">
                  <c:v>8.5446530442423523</c:v>
                </c:pt>
                <c:pt idx="57">
                  <c:v>8.5117730442423465</c:v>
                </c:pt>
                <c:pt idx="58">
                  <c:v>8.4788930442423549</c:v>
                </c:pt>
                <c:pt idx="59">
                  <c:v>8.4460130442423491</c:v>
                </c:pt>
                <c:pt idx="60">
                  <c:v>8.4131330442423433</c:v>
                </c:pt>
                <c:pt idx="61">
                  <c:v>8.3802530442423517</c:v>
                </c:pt>
                <c:pt idx="62">
                  <c:v>8.3473730442423459</c:v>
                </c:pt>
                <c:pt idx="63">
                  <c:v>8.3144930442423544</c:v>
                </c:pt>
                <c:pt idx="64">
                  <c:v>8.2816130442423486</c:v>
                </c:pt>
                <c:pt idx="65">
                  <c:v>8.2487330442423428</c:v>
                </c:pt>
                <c:pt idx="66">
                  <c:v>8.2158530442423512</c:v>
                </c:pt>
                <c:pt idx="67">
                  <c:v>8.1829730442423454</c:v>
                </c:pt>
                <c:pt idx="68">
                  <c:v>8.1500930442423538</c:v>
                </c:pt>
                <c:pt idx="69">
                  <c:v>8.117213044242348</c:v>
                </c:pt>
                <c:pt idx="70">
                  <c:v>8.0843330442423564</c:v>
                </c:pt>
                <c:pt idx="71">
                  <c:v>8.0514530442423506</c:v>
                </c:pt>
                <c:pt idx="72">
                  <c:v>8.0185730442423448</c:v>
                </c:pt>
                <c:pt idx="73">
                  <c:v>7.9856930442423533</c:v>
                </c:pt>
                <c:pt idx="74">
                  <c:v>7.9528130442423475</c:v>
                </c:pt>
                <c:pt idx="75">
                  <c:v>7.9199330442423559</c:v>
                </c:pt>
                <c:pt idx="76">
                  <c:v>7.8870530442423501</c:v>
                </c:pt>
                <c:pt idx="77">
                  <c:v>7.8541730442423443</c:v>
                </c:pt>
                <c:pt idx="78">
                  <c:v>7.8212930442423527</c:v>
                </c:pt>
                <c:pt idx="79">
                  <c:v>7.7884130442423469</c:v>
                </c:pt>
                <c:pt idx="80">
                  <c:v>7.7555330442423553</c:v>
                </c:pt>
                <c:pt idx="81">
                  <c:v>7.7226530442423496</c:v>
                </c:pt>
                <c:pt idx="82">
                  <c:v>7.6897730442423438</c:v>
                </c:pt>
                <c:pt idx="83">
                  <c:v>7.6568930442423522</c:v>
                </c:pt>
                <c:pt idx="84">
                  <c:v>7.6240130442423464</c:v>
                </c:pt>
                <c:pt idx="85">
                  <c:v>7.5911330442423548</c:v>
                </c:pt>
                <c:pt idx="86">
                  <c:v>7.558253044242349</c:v>
                </c:pt>
                <c:pt idx="87">
                  <c:v>7.5253730442423432</c:v>
                </c:pt>
                <c:pt idx="88">
                  <c:v>7.4924930442423516</c:v>
                </c:pt>
                <c:pt idx="89">
                  <c:v>7.4596130442423458</c:v>
                </c:pt>
                <c:pt idx="90">
                  <c:v>7.4267330442423543</c:v>
                </c:pt>
                <c:pt idx="91">
                  <c:v>7.3938530442423485</c:v>
                </c:pt>
                <c:pt idx="92">
                  <c:v>7.3609730442423427</c:v>
                </c:pt>
                <c:pt idx="93">
                  <c:v>7.3280930442423511</c:v>
                </c:pt>
                <c:pt idx="94">
                  <c:v>7.2952130442423453</c:v>
                </c:pt>
                <c:pt idx="95">
                  <c:v>7.2623330442423537</c:v>
                </c:pt>
                <c:pt idx="96">
                  <c:v>7.2294530442423479</c:v>
                </c:pt>
                <c:pt idx="97">
                  <c:v>7.1965730442423563</c:v>
                </c:pt>
                <c:pt idx="98">
                  <c:v>7.1636930442423505</c:v>
                </c:pt>
                <c:pt idx="99">
                  <c:v>7.1308130442423447</c:v>
                </c:pt>
                <c:pt idx="100">
                  <c:v>7.0979330442423532</c:v>
                </c:pt>
                <c:pt idx="101">
                  <c:v>7.0650530442423474</c:v>
                </c:pt>
                <c:pt idx="102">
                  <c:v>7.0321730442423558</c:v>
                </c:pt>
                <c:pt idx="103">
                  <c:v>6.99929304424235</c:v>
                </c:pt>
                <c:pt idx="104">
                  <c:v>6.9664130442423442</c:v>
                </c:pt>
                <c:pt idx="105">
                  <c:v>6.9335330442423526</c:v>
                </c:pt>
                <c:pt idx="106">
                  <c:v>6.9006530442423468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052-43FA-9FEA-FA13D02E5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556848"/>
        <c:axId val="877557264"/>
      </c:scatterChart>
      <c:valAx>
        <c:axId val="87755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7557264"/>
        <c:crosses val="autoZero"/>
        <c:crossBetween val="midCat"/>
      </c:valAx>
      <c:valAx>
        <c:axId val="87755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7556848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361AB55-EDA3-4E9B-87C2-168263BAA8E6}">
  <sheetPr/>
  <sheetViews>
    <sheetView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0</xdr:row>
      <xdr:rowOff>95250</xdr:rowOff>
    </xdr:from>
    <xdr:to>
      <xdr:col>11</xdr:col>
      <xdr:colOff>85725</xdr:colOff>
      <xdr:row>13</xdr:row>
      <xdr:rowOff>140980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A1821F-7356-48B0-8E5F-3ACFEBC654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6050" y="95250"/>
          <a:ext cx="4410075" cy="36652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6</xdr:row>
      <xdr:rowOff>0</xdr:rowOff>
    </xdr:from>
    <xdr:to>
      <xdr:col>19</xdr:col>
      <xdr:colOff>210345</xdr:colOff>
      <xdr:row>30</xdr:row>
      <xdr:rowOff>162586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B0484B-8927-4726-8C86-DC27E659D3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67225" y="1905000"/>
          <a:ext cx="5696745" cy="47345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11</xdr:row>
      <xdr:rowOff>0</xdr:rowOff>
    </xdr:from>
    <xdr:to>
      <xdr:col>14</xdr:col>
      <xdr:colOff>0</xdr:colOff>
      <xdr:row>31</xdr:row>
      <xdr:rowOff>118537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DC490C0-755D-437A-9401-D987347B5D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2095500"/>
          <a:ext cx="7943850" cy="3928537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0</xdr:row>
      <xdr:rowOff>1</xdr:rowOff>
    </xdr:from>
    <xdr:to>
      <xdr:col>9</xdr:col>
      <xdr:colOff>190501</xdr:colOff>
      <xdr:row>10</xdr:row>
      <xdr:rowOff>127014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0FB7CE6-A5F8-4B47-901A-D81AEECAE6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1" y="1"/>
          <a:ext cx="5067300" cy="20320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1</xdr:row>
      <xdr:rowOff>1</xdr:rowOff>
    </xdr:from>
    <xdr:to>
      <xdr:col>12</xdr:col>
      <xdr:colOff>552450</xdr:colOff>
      <xdr:row>22</xdr:row>
      <xdr:rowOff>53161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9F76086-72FC-4E2E-8D45-6262BAF92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1" y="190501"/>
          <a:ext cx="7258049" cy="40536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7F7E8B-3625-4FE1-A7C8-392DB2765B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75783" cy="630027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593FF6-2CEC-48A1-B206-57D2E6FB3D0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190500</xdr:rowOff>
    </xdr:from>
    <xdr:to>
      <xdr:col>17</xdr:col>
      <xdr:colOff>0</xdr:colOff>
      <xdr:row>12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750CF9-BE0A-4554-83A9-5C2045C533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13</xdr:row>
      <xdr:rowOff>190500</xdr:rowOff>
    </xdr:from>
    <xdr:to>
      <xdr:col>17</xdr:col>
      <xdr:colOff>0</xdr:colOff>
      <xdr:row>23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C2F5EF9-0441-4D94-A9E3-2C0FAFD6DB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180975</xdr:rowOff>
    </xdr:from>
    <xdr:to>
      <xdr:col>16</xdr:col>
      <xdr:colOff>0</xdr:colOff>
      <xdr:row>11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3BFF8C-52EA-427A-8D7A-A3253F0C09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600075</xdr:colOff>
      <xdr:row>13</xdr:row>
      <xdr:rowOff>9525</xdr:rowOff>
    </xdr:from>
    <xdr:to>
      <xdr:col>15</xdr:col>
      <xdr:colOff>600075</xdr:colOff>
      <xdr:row>22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EFDD7B-4E19-45AE-952F-CB119681EE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D301C-2B80-4620-8172-3FE28E8515FF}">
  <sheetPr>
    <pageSetUpPr fitToPage="1"/>
  </sheetPr>
  <dimension ref="A1:R40"/>
  <sheetViews>
    <sheetView workbookViewId="0">
      <pane xSplit="1" ySplit="14" topLeftCell="B34" activePane="bottomRight" state="frozen"/>
      <selection pane="topRight" activeCell="B1" sqref="B1"/>
      <selection pane="bottomLeft" activeCell="A15" sqref="A15"/>
      <selection pane="bottomRight" activeCell="B7" sqref="B7:B40"/>
    </sheetView>
  </sheetViews>
  <sheetFormatPr defaultRowHeight="15" x14ac:dyDescent="0.25"/>
  <cols>
    <col min="2" max="2" width="11.7109375" customWidth="1"/>
    <col min="3" max="3" width="10.140625" bestFit="1" customWidth="1"/>
    <col min="6" max="6" width="10.140625" bestFit="1" customWidth="1"/>
    <col min="14" max="14" width="19" bestFit="1" customWidth="1"/>
    <col min="16" max="16" width="19.5703125" bestFit="1" customWidth="1"/>
    <col min="17" max="17" width="15" customWidth="1"/>
    <col min="18" max="18" width="11.5703125" style="1" customWidth="1"/>
  </cols>
  <sheetData>
    <row r="1" spans="1:17" ht="75" x14ac:dyDescent="0.25">
      <c r="N1" s="2"/>
      <c r="O1" s="2" t="s">
        <v>8</v>
      </c>
      <c r="P1" s="3" t="s">
        <v>16</v>
      </c>
      <c r="Q1" s="2"/>
    </row>
    <row r="2" spans="1:17" x14ac:dyDescent="0.25">
      <c r="N2" t="s">
        <v>9</v>
      </c>
      <c r="O2">
        <v>35.200000000000003</v>
      </c>
      <c r="P2" s="1"/>
    </row>
    <row r="3" spans="1:17" x14ac:dyDescent="0.25">
      <c r="N3" t="s">
        <v>10</v>
      </c>
      <c r="O3">
        <v>11.6</v>
      </c>
      <c r="P3" s="1"/>
    </row>
    <row r="4" spans="1:17" x14ac:dyDescent="0.25">
      <c r="N4" t="s">
        <v>11</v>
      </c>
      <c r="O4">
        <v>4.0999999999999996</v>
      </c>
      <c r="P4" s="1"/>
    </row>
    <row r="5" spans="1:17" x14ac:dyDescent="0.25">
      <c r="N5" t="s">
        <v>14</v>
      </c>
      <c r="O5">
        <f>SUM(O2:O4)</f>
        <v>50.900000000000006</v>
      </c>
      <c r="P5" s="1">
        <f>C$40*O5/100</f>
        <v>11794758.217</v>
      </c>
      <c r="Q5" t="s">
        <v>72</v>
      </c>
    </row>
    <row r="6" spans="1:17" s="2" customFormat="1" ht="45" x14ac:dyDescent="0.25">
      <c r="A6" s="2" t="s">
        <v>0</v>
      </c>
      <c r="B6" s="2" t="s">
        <v>1</v>
      </c>
      <c r="C6" s="2" t="s">
        <v>2</v>
      </c>
      <c r="N6"/>
      <c r="O6"/>
      <c r="P6" s="1"/>
      <c r="Q6"/>
    </row>
    <row r="7" spans="1:17" x14ac:dyDescent="0.25">
      <c r="A7">
        <v>1987</v>
      </c>
      <c r="B7" s="1">
        <v>187124</v>
      </c>
      <c r="C7">
        <v>0</v>
      </c>
      <c r="P7" s="1"/>
    </row>
    <row r="8" spans="1:17" x14ac:dyDescent="0.25">
      <c r="A8">
        <v>1988</v>
      </c>
      <c r="B8" s="1">
        <v>200589</v>
      </c>
      <c r="C8" s="1">
        <v>187124</v>
      </c>
      <c r="N8" t="s">
        <v>12</v>
      </c>
      <c r="O8">
        <v>2.8</v>
      </c>
      <c r="P8" s="1"/>
    </row>
    <row r="9" spans="1:17" x14ac:dyDescent="0.25">
      <c r="A9">
        <v>1989</v>
      </c>
      <c r="B9" s="1">
        <v>215024</v>
      </c>
      <c r="C9" s="1">
        <v>387713</v>
      </c>
      <c r="N9" t="s">
        <v>13</v>
      </c>
      <c r="O9">
        <v>1.8</v>
      </c>
      <c r="P9" s="1"/>
    </row>
    <row r="10" spans="1:17" x14ac:dyDescent="0.25">
      <c r="A10">
        <v>1990</v>
      </c>
      <c r="B10" s="1">
        <v>230498</v>
      </c>
      <c r="C10" s="1">
        <v>602737</v>
      </c>
      <c r="N10" t="s">
        <v>15</v>
      </c>
      <c r="O10">
        <f>O5+O8+O9</f>
        <v>55.5</v>
      </c>
      <c r="P10" s="1">
        <f>C$40*O10/100</f>
        <v>12860689.215</v>
      </c>
      <c r="Q10" t="s">
        <v>72</v>
      </c>
    </row>
    <row r="11" spans="1:17" x14ac:dyDescent="0.25">
      <c r="A11">
        <v>1991</v>
      </c>
      <c r="B11" s="1">
        <v>247084</v>
      </c>
      <c r="C11" s="1">
        <v>833235</v>
      </c>
      <c r="P11" s="1"/>
    </row>
    <row r="12" spans="1:17" x14ac:dyDescent="0.25">
      <c r="A12">
        <v>1992</v>
      </c>
      <c r="B12" s="1">
        <v>264865</v>
      </c>
      <c r="C12" s="1">
        <v>1080319</v>
      </c>
      <c r="N12" t="s">
        <v>69</v>
      </c>
      <c r="P12" s="1">
        <f>C40</f>
        <v>23172413</v>
      </c>
      <c r="Q12" t="s">
        <v>72</v>
      </c>
    </row>
    <row r="13" spans="1:17" x14ac:dyDescent="0.25">
      <c r="A13">
        <v>1993</v>
      </c>
      <c r="B13" s="1">
        <v>283925</v>
      </c>
      <c r="C13" s="1">
        <v>1345184</v>
      </c>
    </row>
    <row r="14" spans="1:17" x14ac:dyDescent="0.25">
      <c r="A14">
        <v>1994</v>
      </c>
      <c r="B14" s="1">
        <v>304357</v>
      </c>
      <c r="C14" s="1">
        <v>1629109</v>
      </c>
    </row>
    <row r="15" spans="1:17" x14ac:dyDescent="0.25">
      <c r="A15">
        <v>1995</v>
      </c>
      <c r="B15" s="1">
        <v>326259</v>
      </c>
      <c r="C15" s="1">
        <v>1933466</v>
      </c>
    </row>
    <row r="16" spans="1:17" x14ac:dyDescent="0.25">
      <c r="A16">
        <v>1996</v>
      </c>
      <c r="B16" s="1">
        <v>349737</v>
      </c>
      <c r="C16" s="1">
        <v>2259725</v>
      </c>
    </row>
    <row r="17" spans="1:3" x14ac:dyDescent="0.25">
      <c r="A17">
        <v>1997</v>
      </c>
      <c r="B17" s="1">
        <v>363691</v>
      </c>
      <c r="C17" s="1">
        <v>2609462</v>
      </c>
    </row>
    <row r="18" spans="1:3" x14ac:dyDescent="0.25">
      <c r="A18">
        <v>1998</v>
      </c>
      <c r="B18" s="1">
        <v>377764</v>
      </c>
      <c r="C18" s="1">
        <v>2973153</v>
      </c>
    </row>
    <row r="19" spans="1:3" x14ac:dyDescent="0.25">
      <c r="A19">
        <v>1999</v>
      </c>
      <c r="B19" s="1">
        <v>370720</v>
      </c>
      <c r="C19" s="1">
        <v>3350917</v>
      </c>
    </row>
    <row r="20" spans="1:3" x14ac:dyDescent="0.25">
      <c r="A20">
        <v>2000</v>
      </c>
      <c r="B20" s="1">
        <v>387806</v>
      </c>
      <c r="C20" s="1">
        <v>3721637</v>
      </c>
    </row>
    <row r="21" spans="1:3" x14ac:dyDescent="0.25">
      <c r="A21">
        <v>2001</v>
      </c>
      <c r="B21" s="1">
        <v>484807</v>
      </c>
      <c r="C21" s="1">
        <v>4109443</v>
      </c>
    </row>
    <row r="22" spans="1:3" x14ac:dyDescent="0.25">
      <c r="A22">
        <v>2002</v>
      </c>
      <c r="B22" s="1">
        <v>505362</v>
      </c>
      <c r="C22" s="1">
        <v>4594250</v>
      </c>
    </row>
    <row r="23" spans="1:3" x14ac:dyDescent="0.25">
      <c r="A23">
        <v>2003</v>
      </c>
      <c r="B23" s="1">
        <v>598698</v>
      </c>
      <c r="C23" s="1">
        <v>5099612</v>
      </c>
    </row>
    <row r="24" spans="1:3" x14ac:dyDescent="0.25">
      <c r="A24">
        <v>2004</v>
      </c>
      <c r="B24" s="1">
        <v>631865</v>
      </c>
      <c r="C24" s="1">
        <v>5698310</v>
      </c>
    </row>
    <row r="25" spans="1:3" x14ac:dyDescent="0.25">
      <c r="A25">
        <v>2005</v>
      </c>
      <c r="B25" s="1">
        <v>736417</v>
      </c>
      <c r="C25" s="1">
        <v>6330175</v>
      </c>
    </row>
    <row r="26" spans="1:3" x14ac:dyDescent="0.25">
      <c r="A26">
        <v>2006</v>
      </c>
      <c r="B26" s="1">
        <v>806247</v>
      </c>
      <c r="C26" s="1">
        <v>7066592</v>
      </c>
    </row>
    <row r="27" spans="1:3" x14ac:dyDescent="0.25">
      <c r="A27">
        <v>2007</v>
      </c>
      <c r="B27" s="1">
        <v>886384</v>
      </c>
      <c r="C27" s="1">
        <v>7872839</v>
      </c>
    </row>
    <row r="28" spans="1:3" x14ac:dyDescent="0.25">
      <c r="A28">
        <v>2008</v>
      </c>
      <c r="B28" s="1">
        <v>1027554</v>
      </c>
      <c r="C28" s="1">
        <v>8759223</v>
      </c>
    </row>
    <row r="29" spans="1:3" x14ac:dyDescent="0.25">
      <c r="A29">
        <v>2009</v>
      </c>
      <c r="B29" s="1">
        <v>950006</v>
      </c>
      <c r="C29" s="1">
        <v>9786777</v>
      </c>
    </row>
    <row r="30" spans="1:3" x14ac:dyDescent="0.25">
      <c r="A30">
        <v>2010</v>
      </c>
      <c r="B30" s="1">
        <v>968767</v>
      </c>
      <c r="C30" s="1">
        <v>10736783</v>
      </c>
    </row>
    <row r="31" spans="1:3" x14ac:dyDescent="0.25">
      <c r="A31">
        <v>2011</v>
      </c>
      <c r="B31" s="1">
        <v>865475</v>
      </c>
      <c r="C31" s="1">
        <v>11705550</v>
      </c>
    </row>
    <row r="32" spans="1:3" x14ac:dyDescent="0.25">
      <c r="A32">
        <v>2012</v>
      </c>
      <c r="B32" s="1">
        <v>939796</v>
      </c>
      <c r="C32" s="1">
        <v>12571025</v>
      </c>
    </row>
    <row r="33" spans="1:3" x14ac:dyDescent="0.25">
      <c r="A33">
        <v>2013</v>
      </c>
      <c r="B33" s="1">
        <v>1408303</v>
      </c>
      <c r="C33" s="1">
        <v>13510821</v>
      </c>
    </row>
    <row r="34" spans="1:3" x14ac:dyDescent="0.25">
      <c r="A34">
        <v>2014</v>
      </c>
      <c r="B34" s="1">
        <v>1199735</v>
      </c>
      <c r="C34" s="1">
        <v>14919124</v>
      </c>
    </row>
    <row r="35" spans="1:3" x14ac:dyDescent="0.25">
      <c r="A35">
        <v>2015</v>
      </c>
      <c r="B35" s="1">
        <v>1172229</v>
      </c>
      <c r="C35" s="1">
        <v>16118859</v>
      </c>
    </row>
    <row r="36" spans="1:3" x14ac:dyDescent="0.25">
      <c r="A36">
        <v>2016</v>
      </c>
      <c r="B36" s="1">
        <v>1087092</v>
      </c>
      <c r="C36" s="1">
        <v>17291088</v>
      </c>
    </row>
    <row r="37" spans="1:3" x14ac:dyDescent="0.25">
      <c r="A37">
        <v>2017</v>
      </c>
      <c r="B37" s="1">
        <v>1435206</v>
      </c>
      <c r="C37" s="1">
        <v>18378180</v>
      </c>
    </row>
    <row r="38" spans="1:3" x14ac:dyDescent="0.25">
      <c r="A38">
        <v>2018</v>
      </c>
      <c r="B38" s="1">
        <v>1629764</v>
      </c>
      <c r="C38" s="1">
        <v>19813386</v>
      </c>
    </row>
    <row r="39" spans="1:3" x14ac:dyDescent="0.25">
      <c r="A39">
        <v>2019</v>
      </c>
      <c r="B39" s="1">
        <v>1729263</v>
      </c>
      <c r="C39" s="1">
        <v>21443150</v>
      </c>
    </row>
    <row r="40" spans="1:3" x14ac:dyDescent="0.25">
      <c r="A40">
        <v>2020</v>
      </c>
      <c r="B40">
        <v>0</v>
      </c>
      <c r="C40" s="1">
        <v>23172413</v>
      </c>
    </row>
  </sheetData>
  <pageMargins left="0.7" right="0.7" top="0.75" bottom="0.75" header="0.3" footer="0.3"/>
  <pageSetup scale="66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D990B-E4A2-40A2-BF00-4D2530639E3C}">
  <dimension ref="A1:K740"/>
  <sheetViews>
    <sheetView tabSelected="1" workbookViewId="0">
      <pane xSplit="2" ySplit="6" topLeftCell="C725" activePane="bottomRight" state="frozen"/>
      <selection pane="topRight" activeCell="C1" sqref="C1"/>
      <selection pane="bottomLeft" activeCell="A7" sqref="A7"/>
      <selection pane="bottomRight" activeCell="C5" sqref="C5"/>
    </sheetView>
  </sheetViews>
  <sheetFormatPr defaultRowHeight="15" x14ac:dyDescent="0.25"/>
  <cols>
    <col min="3" max="4" width="10.42578125" style="19" customWidth="1"/>
    <col min="6" max="6" width="10.7109375" customWidth="1"/>
    <col min="7" max="7" width="11.42578125" style="5" customWidth="1"/>
    <col min="8" max="8" width="10.85546875" style="5" customWidth="1"/>
    <col min="9" max="9" width="13.5703125" customWidth="1"/>
    <col min="10" max="10" width="14" style="5" customWidth="1"/>
    <col min="11" max="11" width="14" customWidth="1"/>
  </cols>
  <sheetData>
    <row r="1" spans="1:11" x14ac:dyDescent="0.25">
      <c r="A1" t="s">
        <v>69</v>
      </c>
      <c r="C1" s="1">
        <v>23172413</v>
      </c>
      <c r="D1" t="s">
        <v>72</v>
      </c>
      <c r="F1" s="1"/>
      <c r="G1" s="1"/>
      <c r="H1"/>
    </row>
    <row r="2" spans="1:11" x14ac:dyDescent="0.25">
      <c r="A2" t="s">
        <v>71</v>
      </c>
      <c r="C2" s="1">
        <v>12860689.215</v>
      </c>
      <c r="D2" t="s">
        <v>72</v>
      </c>
      <c r="E2" t="s">
        <v>74</v>
      </c>
      <c r="F2" s="1"/>
      <c r="G2" s="1"/>
      <c r="H2"/>
    </row>
    <row r="3" spans="1:11" x14ac:dyDescent="0.25">
      <c r="A3" t="s">
        <v>79</v>
      </c>
    </row>
    <row r="4" spans="1:11" x14ac:dyDescent="0.25">
      <c r="A4" t="s">
        <v>80</v>
      </c>
      <c r="C4" s="19">
        <v>715</v>
      </c>
      <c r="D4" s="19" t="s">
        <v>81</v>
      </c>
    </row>
    <row r="5" spans="1:11" x14ac:dyDescent="0.25">
      <c r="A5" t="s">
        <v>82</v>
      </c>
      <c r="C5" s="14">
        <v>3.288E-2</v>
      </c>
    </row>
    <row r="6" spans="1:11" ht="79.5" x14ac:dyDescent="0.35">
      <c r="A6" s="2" t="s">
        <v>56</v>
      </c>
      <c r="B6" s="2" t="s">
        <v>0</v>
      </c>
      <c r="C6" s="20" t="s">
        <v>22</v>
      </c>
      <c r="D6" s="20" t="s">
        <v>78</v>
      </c>
      <c r="E6" s="2" t="s">
        <v>76</v>
      </c>
      <c r="F6" s="2" t="s">
        <v>77</v>
      </c>
      <c r="G6" s="4" t="s">
        <v>57</v>
      </c>
      <c r="H6" s="4" t="s">
        <v>58</v>
      </c>
      <c r="I6" s="2" t="s">
        <v>54</v>
      </c>
      <c r="J6" s="4" t="s">
        <v>55</v>
      </c>
      <c r="K6" s="4" t="s">
        <v>70</v>
      </c>
    </row>
    <row r="7" spans="1:11" x14ac:dyDescent="0.25">
      <c r="B7" s="23">
        <v>1987</v>
      </c>
      <c r="C7" s="19">
        <v>0</v>
      </c>
      <c r="I7">
        <v>0</v>
      </c>
      <c r="J7" s="5">
        <f>I7/$C$2*100</f>
        <v>0</v>
      </c>
    </row>
    <row r="8" spans="1:11" x14ac:dyDescent="0.25">
      <c r="B8" s="23">
        <v>1988</v>
      </c>
      <c r="C8" s="19">
        <v>366.4017580548142</v>
      </c>
      <c r="D8" s="19">
        <f>C8*44/16</f>
        <v>1007.604834650739</v>
      </c>
      <c r="I8" s="19">
        <f>I7+C8+D8</f>
        <v>1374.0065927055532</v>
      </c>
      <c r="J8" s="5">
        <f>I8/$C$2*100</f>
        <v>1.0683771061841596E-2</v>
      </c>
    </row>
    <row r="9" spans="1:11" x14ac:dyDescent="0.25">
      <c r="B9" s="23">
        <v>1989</v>
      </c>
      <c r="C9" s="19">
        <v>747.31753377272832</v>
      </c>
      <c r="D9" s="19">
        <f t="shared" ref="D9:D40" si="0">C9*44/16</f>
        <v>2055.1232178750029</v>
      </c>
      <c r="I9" s="19">
        <f>I8+C9+D9</f>
        <v>4176.4473443532843</v>
      </c>
      <c r="J9" s="5">
        <f>I9/$C$2*100</f>
        <v>3.2474521967937035E-2</v>
      </c>
    </row>
    <row r="10" spans="1:11" x14ac:dyDescent="0.25">
      <c r="B10" s="23">
        <v>1990</v>
      </c>
      <c r="C10" s="19">
        <v>1144.1771936924777</v>
      </c>
      <c r="D10" s="19">
        <f t="shared" si="0"/>
        <v>3146.4872826543137</v>
      </c>
      <c r="I10" s="19">
        <f>I9+C10+D10</f>
        <v>8467.1118207000764</v>
      </c>
      <c r="J10" s="5">
        <f>I10/$C$2*100</f>
        <v>6.5837154441338197E-2</v>
      </c>
    </row>
    <row r="11" spans="1:11" x14ac:dyDescent="0.25">
      <c r="B11" s="23">
        <v>1991</v>
      </c>
      <c r="C11" s="19">
        <v>1558.4994616305314</v>
      </c>
      <c r="D11" s="19">
        <f t="shared" si="0"/>
        <v>4285.873519483961</v>
      </c>
      <c r="I11" s="19">
        <f>I10+C11+D11</f>
        <v>14311.484801814569</v>
      </c>
      <c r="J11" s="5">
        <f>I11/$C$2*100</f>
        <v>0.11128085410167941</v>
      </c>
    </row>
    <row r="12" spans="1:11" x14ac:dyDescent="0.25">
      <c r="B12" s="23">
        <v>1992</v>
      </c>
      <c r="C12" s="19">
        <v>1991.8968768403952</v>
      </c>
      <c r="D12" s="19">
        <f t="shared" si="0"/>
        <v>5477.7164113110866</v>
      </c>
      <c r="I12" s="19">
        <f>I11+C12+D12</f>
        <v>21781.09808996605</v>
      </c>
      <c r="J12" s="5">
        <f>I12/$C$2*100</f>
        <v>0.16936182599422259</v>
      </c>
    </row>
    <row r="13" spans="1:11" x14ac:dyDescent="0.25">
      <c r="B13" s="23">
        <v>1993</v>
      </c>
      <c r="C13" s="19">
        <v>2446.0923402143617</v>
      </c>
      <c r="D13" s="19">
        <f t="shared" si="0"/>
        <v>6726.7539355894951</v>
      </c>
      <c r="I13" s="19">
        <f>I12+C13+D13</f>
        <v>30953.944365769905</v>
      </c>
      <c r="J13" s="5">
        <f>I13/$C$2*100</f>
        <v>0.24068651258337637</v>
      </c>
    </row>
    <row r="14" spans="1:11" x14ac:dyDescent="0.25">
      <c r="B14" s="23">
        <v>1994</v>
      </c>
      <c r="C14" s="19">
        <v>2922.9175026693056</v>
      </c>
      <c r="D14" s="19">
        <f t="shared" si="0"/>
        <v>8038.0231323405906</v>
      </c>
      <c r="I14" s="19">
        <f>I13+C14+D14</f>
        <v>41914.885000779803</v>
      </c>
      <c r="J14" s="5">
        <f>I14/$C$2*100</f>
        <v>0.32591476475376285</v>
      </c>
    </row>
    <row r="15" spans="1:11" x14ac:dyDescent="0.25">
      <c r="B15" s="23">
        <v>1995</v>
      </c>
      <c r="C15" s="19">
        <v>3424.3268702150067</v>
      </c>
      <c r="D15" s="19">
        <f t="shared" si="0"/>
        <v>9416.8988930912692</v>
      </c>
      <c r="I15" s="19">
        <f>I14+C15+D15</f>
        <v>54756.110764086079</v>
      </c>
      <c r="J15" s="5">
        <f>I15/$C$2*100</f>
        <v>0.42576342409566642</v>
      </c>
    </row>
    <row r="16" spans="1:11" x14ac:dyDescent="0.25">
      <c r="B16" s="23">
        <v>1996</v>
      </c>
      <c r="C16" s="19">
        <v>3952.4036205122225</v>
      </c>
      <c r="D16" s="19">
        <f t="shared" si="0"/>
        <v>10869.109956408613</v>
      </c>
      <c r="I16" s="19">
        <f>I15+C16+D16</f>
        <v>69577.624341006915</v>
      </c>
      <c r="J16" s="5">
        <f>I16/$C$2*100</f>
        <v>0.54101007479331198</v>
      </c>
    </row>
    <row r="17" spans="2:10" x14ac:dyDescent="0.25">
      <c r="B17" s="23">
        <v>1997</v>
      </c>
      <c r="C17" s="19">
        <v>4509.3711055001577</v>
      </c>
      <c r="D17" s="19">
        <f t="shared" si="0"/>
        <v>12400.770540125433</v>
      </c>
      <c r="I17" s="19">
        <f>I16+C17+D17</f>
        <v>86487.765986632512</v>
      </c>
      <c r="J17" s="5">
        <f>I17/$C$2*100</f>
        <v>0.67249713091393226</v>
      </c>
    </row>
    <row r="18" spans="2:10" x14ac:dyDescent="0.25">
      <c r="B18" s="23">
        <v>1998</v>
      </c>
      <c r="C18" s="19">
        <v>5075.6461929356601</v>
      </c>
      <c r="D18" s="19">
        <f t="shared" si="0"/>
        <v>13958.027030573065</v>
      </c>
      <c r="I18" s="19">
        <f>I17+C18+D18</f>
        <v>105521.43921014124</v>
      </c>
      <c r="J18" s="5">
        <f>I18/$C$2*100</f>
        <v>0.82049598933676782</v>
      </c>
    </row>
    <row r="19" spans="2:10" x14ac:dyDescent="0.25">
      <c r="B19" s="23">
        <v>1999</v>
      </c>
      <c r="C19" s="19">
        <v>5651.1608356027227</v>
      </c>
      <c r="D19" s="19">
        <f t="shared" si="0"/>
        <v>15540.692297907488</v>
      </c>
      <c r="I19" s="19">
        <f>I18+C19+D19</f>
        <v>126713.29234365145</v>
      </c>
      <c r="J19" s="5">
        <f>I19/$C$2*100</f>
        <v>0.98527606277788016</v>
      </c>
    </row>
    <row r="20" spans="2:10" x14ac:dyDescent="0.25">
      <c r="B20" s="23">
        <v>2000</v>
      </c>
      <c r="C20" s="19">
        <v>6194.2676278260433</v>
      </c>
      <c r="D20" s="19">
        <f t="shared" si="0"/>
        <v>17034.235976521621</v>
      </c>
      <c r="I20" s="19">
        <f>I19+C20+D20</f>
        <v>149941.79594799911</v>
      </c>
      <c r="J20" s="5">
        <f>I20/$C$2*100</f>
        <v>1.1658923829145584</v>
      </c>
    </row>
    <row r="21" spans="2:10" x14ac:dyDescent="0.25">
      <c r="B21" s="23">
        <v>2001</v>
      </c>
      <c r="C21" s="19">
        <v>6753.2630241822144</v>
      </c>
      <c r="D21" s="19">
        <f t="shared" si="0"/>
        <v>18571.473316501091</v>
      </c>
      <c r="I21" s="19">
        <f>I20+C21+D21</f>
        <v>175266.53228868241</v>
      </c>
      <c r="J21" s="5">
        <f>I21/$C$2*100</f>
        <v>1.3628082395791137</v>
      </c>
    </row>
    <row r="22" spans="2:10" x14ac:dyDescent="0.25">
      <c r="B22" s="23">
        <v>2002</v>
      </c>
      <c r="C22" s="19">
        <v>7484.112209955907</v>
      </c>
      <c r="D22" s="19">
        <f t="shared" si="0"/>
        <v>20581.308577378746</v>
      </c>
      <c r="I22" s="19">
        <f>I21+C22+D22</f>
        <v>203331.95307601706</v>
      </c>
      <c r="J22" s="5">
        <f>I22/$C$2*100</f>
        <v>1.5810346527840973</v>
      </c>
    </row>
    <row r="23" spans="2:10" x14ac:dyDescent="0.25">
      <c r="B23" s="23">
        <v>2003</v>
      </c>
      <c r="C23" s="19">
        <v>8231.5699527814486</v>
      </c>
      <c r="D23" s="19">
        <f t="shared" si="0"/>
        <v>22636.817370148983</v>
      </c>
      <c r="I23" s="19">
        <f>I22+C23+D23</f>
        <v>234200.3403989475</v>
      </c>
      <c r="J23" s="5">
        <f>I23/$C$2*100</f>
        <v>1.8210559051982151</v>
      </c>
    </row>
    <row r="24" spans="2:10" x14ac:dyDescent="0.25">
      <c r="B24" s="23">
        <v>2004</v>
      </c>
      <c r="C24" s="19">
        <v>9137.6092845058774</v>
      </c>
      <c r="D24" s="19">
        <f t="shared" si="0"/>
        <v>25128.425532391164</v>
      </c>
      <c r="I24" s="19">
        <f>I23+C24+D24</f>
        <v>268466.37521584454</v>
      </c>
      <c r="J24" s="5">
        <f>I24/$C$2*100</f>
        <v>2.0874960177306838</v>
      </c>
    </row>
    <row r="25" spans="2:10" x14ac:dyDescent="0.25">
      <c r="B25" s="23">
        <v>2005</v>
      </c>
      <c r="C25" s="19">
        <v>10079.28576030701</v>
      </c>
      <c r="D25" s="19">
        <f t="shared" si="0"/>
        <v>27718.035840844277</v>
      </c>
      <c r="I25" s="19">
        <f>I24+C25+D25</f>
        <v>306263.6968169958</v>
      </c>
      <c r="J25" s="5">
        <f>I25/$C$2*100</f>
        <v>2.3813941204627409</v>
      </c>
    </row>
    <row r="26" spans="2:10" x14ac:dyDescent="0.25">
      <c r="B26" s="23">
        <v>2006</v>
      </c>
      <c r="C26" s="19">
        <v>11195.22346139706</v>
      </c>
      <c r="D26" s="19">
        <f t="shared" si="0"/>
        <v>30786.864518841914</v>
      </c>
      <c r="I26" s="19">
        <f>I25+C26+D26</f>
        <v>348245.78479723475</v>
      </c>
      <c r="J26" s="5">
        <f>I26/$C$2*100</f>
        <v>2.7078314309240912</v>
      </c>
    </row>
    <row r="27" spans="2:10" x14ac:dyDescent="0.25">
      <c r="B27" s="23">
        <v>2007</v>
      </c>
      <c r="C27" s="19">
        <v>12411.797769213366</v>
      </c>
      <c r="D27" s="19">
        <f t="shared" si="0"/>
        <v>34132.443865336754</v>
      </c>
      <c r="I27" s="19">
        <f>I26+C27+D27</f>
        <v>394790.02643178491</v>
      </c>
      <c r="J27" s="5">
        <f>I27/$C$2*100</f>
        <v>3.0697423740815037</v>
      </c>
    </row>
    <row r="28" spans="2:10" x14ac:dyDescent="0.25">
      <c r="B28" s="23">
        <v>2008</v>
      </c>
      <c r="C28" s="19">
        <v>13745.935379805176</v>
      </c>
      <c r="D28" s="19">
        <f t="shared" si="0"/>
        <v>37801.322294464233</v>
      </c>
      <c r="I28" s="19">
        <f>I27+C28+D28</f>
        <v>446337.28410605429</v>
      </c>
      <c r="J28" s="5">
        <f>I28/$C$2*100</f>
        <v>3.4705549340658282</v>
      </c>
    </row>
    <row r="29" spans="2:10" x14ac:dyDescent="0.25">
      <c r="B29" s="23">
        <v>2009</v>
      </c>
      <c r="C29" s="19">
        <v>15313.340512539888</v>
      </c>
      <c r="D29" s="19">
        <f t="shared" si="0"/>
        <v>42111.68640948469</v>
      </c>
      <c r="I29" s="19">
        <f>I28+C29+D29</f>
        <v>503762.3110280789</v>
      </c>
      <c r="J29" s="5">
        <f>I29/$C$2*100</f>
        <v>3.9170708708248561</v>
      </c>
    </row>
    <row r="30" spans="2:10" x14ac:dyDescent="0.25">
      <c r="B30" s="23">
        <v>2010</v>
      </c>
      <c r="C30" s="19">
        <v>16678.203053469013</v>
      </c>
      <c r="D30" s="19">
        <f t="shared" si="0"/>
        <v>45865.058397039786</v>
      </c>
      <c r="I30" s="19">
        <f>I29+C30+D30</f>
        <v>566305.57247858774</v>
      </c>
      <c r="J30" s="5">
        <f>I30/$C$2*100</f>
        <v>4.4033843210990593</v>
      </c>
    </row>
    <row r="31" spans="2:10" x14ac:dyDescent="0.25">
      <c r="B31" s="23">
        <v>2011</v>
      </c>
      <c r="C31" s="19">
        <v>18035.654004694461</v>
      </c>
      <c r="D31" s="19">
        <f t="shared" si="0"/>
        <v>49598.048512909765</v>
      </c>
      <c r="I31" s="19">
        <f>I30+C31+D31</f>
        <v>633939.27499619196</v>
      </c>
      <c r="J31" s="5">
        <f>I31/$C$2*100</f>
        <v>4.929279173131718</v>
      </c>
    </row>
    <row r="32" spans="2:10" x14ac:dyDescent="0.25">
      <c r="B32" s="23">
        <v>2012</v>
      </c>
      <c r="C32" s="19">
        <v>19146.944865318001</v>
      </c>
      <c r="D32" s="19">
        <f t="shared" si="0"/>
        <v>52654.098379624498</v>
      </c>
      <c r="I32" s="19">
        <f>I31+C32+D32</f>
        <v>705740.31824113452</v>
      </c>
      <c r="J32" s="5">
        <f>I32/$C$2*100</f>
        <v>5.4875777374201524</v>
      </c>
    </row>
    <row r="33" spans="1:10" x14ac:dyDescent="0.25">
      <c r="B33" s="23">
        <v>2013</v>
      </c>
      <c r="C33" s="19">
        <v>20367.81632543763</v>
      </c>
      <c r="D33" s="19">
        <f t="shared" si="0"/>
        <v>56011.494894953481</v>
      </c>
      <c r="I33" s="19">
        <f>I32+C33+D33</f>
        <v>782119.62946152559</v>
      </c>
      <c r="J33" s="5">
        <f>I33/$C$2*100</f>
        <v>6.0814752334525304</v>
      </c>
    </row>
    <row r="34" spans="1:10" x14ac:dyDescent="0.25">
      <c r="B34" s="23">
        <v>2014</v>
      </c>
      <c r="C34" s="19">
        <v>22466.567466169116</v>
      </c>
      <c r="D34" s="19">
        <f t="shared" si="0"/>
        <v>61783.060531965064</v>
      </c>
      <c r="I34" s="19">
        <f>I33+C34+D34</f>
        <v>866369.25745965983</v>
      </c>
      <c r="J34" s="5">
        <f>I34/$C$2*100</f>
        <v>6.7365694246710701</v>
      </c>
    </row>
    <row r="35" spans="1:10" x14ac:dyDescent="0.25">
      <c r="B35" s="23">
        <v>2015</v>
      </c>
      <c r="C35" s="19">
        <v>24089.043215211776</v>
      </c>
      <c r="D35" s="19">
        <f t="shared" si="0"/>
        <v>66244.868841832387</v>
      </c>
      <c r="I35" s="19">
        <f>I34+C35+D35</f>
        <v>956703.16951670405</v>
      </c>
      <c r="J35" s="5">
        <f>I35/$C$2*100</f>
        <v>7.4389727760535429</v>
      </c>
    </row>
    <row r="36" spans="1:10" x14ac:dyDescent="0.25">
      <c r="B36" s="23">
        <v>2016</v>
      </c>
      <c r="C36" s="19">
        <v>25605.180798728656</v>
      </c>
      <c r="D36" s="19">
        <f t="shared" si="0"/>
        <v>70414.247196503798</v>
      </c>
      <c r="I36" s="19">
        <f>I35+C36+D36</f>
        <v>1052722.5975119364</v>
      </c>
      <c r="J36" s="5">
        <f>I36/$C$2*100</f>
        <v>8.1855846130244618</v>
      </c>
    </row>
    <row r="37" spans="1:10" x14ac:dyDescent="0.25">
      <c r="B37" s="23">
        <v>2017</v>
      </c>
      <c r="C37" s="19">
        <v>26905.574268325799</v>
      </c>
      <c r="D37" s="19">
        <f t="shared" si="0"/>
        <v>73990.329237895945</v>
      </c>
      <c r="I37" s="19">
        <f>I36+C37+D37</f>
        <v>1153618.5010181582</v>
      </c>
      <c r="J37" s="5">
        <f>I37/$C$2*100</f>
        <v>8.9701141341059767</v>
      </c>
    </row>
    <row r="38" spans="1:10" x14ac:dyDescent="0.25">
      <c r="B38" s="23">
        <v>2018</v>
      </c>
      <c r="C38" s="19">
        <v>28845.537416809253</v>
      </c>
      <c r="D38" s="19">
        <f t="shared" si="0"/>
        <v>79325.22789622545</v>
      </c>
      <c r="I38" s="19">
        <f>I37+C38+D38</f>
        <v>1261789.2663311928</v>
      </c>
      <c r="J38" s="5">
        <f>I38/$C$2*100</f>
        <v>9.8112103110268087</v>
      </c>
    </row>
    <row r="39" spans="1:10" x14ac:dyDescent="0.25">
      <c r="B39" s="23">
        <v>2019</v>
      </c>
      <c r="C39" s="19">
        <v>31103.709864527562</v>
      </c>
      <c r="D39" s="19">
        <f t="shared" si="0"/>
        <v>85535.202127450801</v>
      </c>
      <c r="I39" s="19">
        <f>I38+C39+D39</f>
        <v>1378428.1783231711</v>
      </c>
      <c r="J39" s="5">
        <f>I39/$C$2*100</f>
        <v>10.71815168906693</v>
      </c>
    </row>
    <row r="40" spans="1:10" x14ac:dyDescent="0.25">
      <c r="B40" s="23">
        <v>2020</v>
      </c>
      <c r="C40" s="19">
        <v>33483.666918307877</v>
      </c>
      <c r="D40" s="19">
        <f t="shared" si="0"/>
        <v>92080.084025346659</v>
      </c>
      <c r="I40" s="19">
        <f>I39+C40+D40</f>
        <v>1503991.9292668256</v>
      </c>
      <c r="J40" s="5">
        <f>I40/$C$2*100</f>
        <v>11.694489339752119</v>
      </c>
    </row>
    <row r="41" spans="1:10" x14ac:dyDescent="0.25">
      <c r="A41">
        <v>1</v>
      </c>
      <c r="B41">
        <v>2021</v>
      </c>
      <c r="C41" s="19">
        <v>32400.626701827561</v>
      </c>
      <c r="E41">
        <f>LN(C41)</f>
        <v>10.385933044242353</v>
      </c>
      <c r="F41">
        <f>'Fit US Avg Rain Fall'!$B$17+'Fit US Avg Rain Fall'!$B$18*'US Avg Rainfall Data'!B41</f>
        <v>10.38593304424235</v>
      </c>
      <c r="G41" s="5">
        <f>EXP(F41)</f>
        <v>32400.626701827463</v>
      </c>
      <c r="H41" s="5">
        <f>G41*44/16</f>
        <v>89101.723430025522</v>
      </c>
      <c r="I41" s="19">
        <f>I40+G41+H41</f>
        <v>1625494.2793986786</v>
      </c>
      <c r="J41" s="5">
        <f>I41/$C$2*100</f>
        <v>12.639247028089223</v>
      </c>
    </row>
    <row r="42" spans="1:10" x14ac:dyDescent="0.25">
      <c r="A42">
        <v>2</v>
      </c>
      <c r="B42">
        <v>2022</v>
      </c>
      <c r="C42" s="19">
        <v>31352.617777271615</v>
      </c>
      <c r="E42">
        <f t="shared" ref="E42:E105" si="1">LN(C42)</f>
        <v>10.353053044242353</v>
      </c>
      <c r="F42">
        <f>'Fit US Avg Rain Fall'!$B$17+'Fit US Avg Rain Fall'!$B$18*'US Avg Rainfall Data'!B42</f>
        <v>10.353053044242344</v>
      </c>
      <c r="G42" s="5">
        <f t="shared" ref="G42:G105" si="2">EXP(F42)</f>
        <v>31352.617777271342</v>
      </c>
      <c r="H42" s="5">
        <f t="shared" ref="H42:H105" si="3">G42*44/16</f>
        <v>86219.698887496197</v>
      </c>
      <c r="I42" s="19">
        <f t="shared" ref="I42:I105" si="4">I41+G42+H42</f>
        <v>1743066.5960634463</v>
      </c>
      <c r="J42" s="5">
        <f>I42/$C$2*100</f>
        <v>13.553446218344419</v>
      </c>
    </row>
    <row r="43" spans="1:10" x14ac:dyDescent="0.25">
      <c r="A43">
        <v>3</v>
      </c>
      <c r="B43">
        <v>2023</v>
      </c>
      <c r="C43" s="19">
        <v>30338.507045983864</v>
      </c>
      <c r="E43">
        <f t="shared" si="1"/>
        <v>10.320173044242352</v>
      </c>
      <c r="F43">
        <f>'Fit US Avg Rain Fall'!$B$17+'Fit US Avg Rain Fall'!$B$18*'US Avg Rainfall Data'!B43</f>
        <v>10.320173044242352</v>
      </c>
      <c r="G43" s="5">
        <f t="shared" si="2"/>
        <v>30338.507045983853</v>
      </c>
      <c r="H43" s="5">
        <f t="shared" si="3"/>
        <v>83430.894376455602</v>
      </c>
      <c r="I43" s="19">
        <f t="shared" si="4"/>
        <v>1856835.9974858856</v>
      </c>
      <c r="J43" s="5">
        <f>I43/$C$2*100</f>
        <v>14.438075335186348</v>
      </c>
    </row>
    <row r="44" spans="1:10" x14ac:dyDescent="0.25">
      <c r="A44">
        <v>4</v>
      </c>
      <c r="B44">
        <v>2024</v>
      </c>
      <c r="C44" s="19">
        <v>29357.198059756731</v>
      </c>
      <c r="E44">
        <f t="shared" si="1"/>
        <v>10.287293044242354</v>
      </c>
      <c r="F44">
        <f>'Fit US Avg Rain Fall'!$B$17+'Fit US Avg Rain Fall'!$B$18*'US Avg Rainfall Data'!B44</f>
        <v>10.287293044242347</v>
      </c>
      <c r="G44" s="5">
        <f t="shared" si="2"/>
        <v>29357.198059756545</v>
      </c>
      <c r="H44" s="5">
        <f t="shared" si="3"/>
        <v>80732.294664330504</v>
      </c>
      <c r="I44" s="19">
        <f t="shared" si="4"/>
        <v>1966925.4902099727</v>
      </c>
      <c r="J44" s="5">
        <f>I44/$C$2*100</f>
        <v>15.294090832362695</v>
      </c>
    </row>
    <row r="45" spans="1:10" x14ac:dyDescent="0.25">
      <c r="A45">
        <v>5</v>
      </c>
      <c r="B45">
        <v>2025</v>
      </c>
      <c r="C45" s="19">
        <v>28407.629835360436</v>
      </c>
      <c r="E45">
        <f t="shared" si="1"/>
        <v>10.254413044242353</v>
      </c>
      <c r="F45">
        <f>'Fit US Avg Rain Fall'!$B$17+'Fit US Avg Rain Fall'!$B$18*'US Avg Rainfall Data'!B45</f>
        <v>10.254413044242355</v>
      </c>
      <c r="G45" s="5">
        <f t="shared" si="2"/>
        <v>28407.629835360502</v>
      </c>
      <c r="H45" s="5">
        <f t="shared" si="3"/>
        <v>78120.982047241385</v>
      </c>
      <c r="I45" s="19">
        <f t="shared" si="4"/>
        <v>2073454.1020925746</v>
      </c>
      <c r="J45" s="5">
        <f>I45/$C$2*100</f>
        <v>16.122418226810208</v>
      </c>
    </row>
    <row r="46" spans="1:10" x14ac:dyDescent="0.25">
      <c r="A46">
        <v>6</v>
      </c>
      <c r="B46">
        <v>2026</v>
      </c>
      <c r="C46" s="19">
        <v>27488.775707416673</v>
      </c>
      <c r="E46">
        <f t="shared" si="1"/>
        <v>10.221533044242353</v>
      </c>
      <c r="F46">
        <f>'Fit US Avg Rain Fall'!$B$17+'Fit US Avg Rain Fall'!$B$18*'US Avg Rainfall Data'!B46</f>
        <v>10.221533044242349</v>
      </c>
      <c r="G46" s="5">
        <f t="shared" si="2"/>
        <v>27488.775707416575</v>
      </c>
      <c r="H46" s="5">
        <f t="shared" si="3"/>
        <v>75594.133195395581</v>
      </c>
      <c r="I46" s="19">
        <f t="shared" si="4"/>
        <v>2176537.0109953866</v>
      </c>
      <c r="J46" s="5">
        <f>I46/$C$2*100</f>
        <v>16.923953099315966</v>
      </c>
    </row>
    <row r="47" spans="1:10" x14ac:dyDescent="0.25">
      <c r="A47">
        <v>7</v>
      </c>
      <c r="B47">
        <v>2027</v>
      </c>
      <c r="C47" s="19">
        <v>26599.642218376346</v>
      </c>
      <c r="E47">
        <f t="shared" si="1"/>
        <v>10.188653044242352</v>
      </c>
      <c r="F47">
        <f>'Fit US Avg Rain Fall'!$B$17+'Fit US Avg Rain Fall'!$B$18*'US Avg Rainfall Data'!B47</f>
        <v>10.188653044242344</v>
      </c>
      <c r="G47" s="5">
        <f t="shared" si="2"/>
        <v>26599.642218376091</v>
      </c>
      <c r="H47" s="5">
        <f t="shared" si="3"/>
        <v>73149.016100534252</v>
      </c>
      <c r="I47" s="19">
        <f t="shared" si="4"/>
        <v>2276285.6693142969</v>
      </c>
      <c r="J47" s="5">
        <f>I47/$C$2*100</f>
        <v>17.699562062812017</v>
      </c>
    </row>
    <row r="48" spans="1:10" x14ac:dyDescent="0.25">
      <c r="A48">
        <v>8</v>
      </c>
      <c r="B48">
        <v>2028</v>
      </c>
      <c r="C48" s="19">
        <v>25739.268044401455</v>
      </c>
      <c r="E48">
        <f t="shared" si="1"/>
        <v>10.155773044242352</v>
      </c>
      <c r="F48">
        <f>'Fit US Avg Rain Fall'!$B$17+'Fit US Avg Rain Fall'!$B$18*'US Avg Rainfall Data'!B48</f>
        <v>10.155773044242352</v>
      </c>
      <c r="G48" s="5">
        <f t="shared" si="2"/>
        <v>25739.268044401437</v>
      </c>
      <c r="H48" s="5">
        <f t="shared" si="3"/>
        <v>70782.98712210395</v>
      </c>
      <c r="I48" s="19">
        <f t="shared" si="4"/>
        <v>2372807.9244808024</v>
      </c>
      <c r="J48" s="5">
        <f>I48/$C$2*100</f>
        <v>18.450083699350188</v>
      </c>
    </row>
    <row r="49" spans="1:10" x14ac:dyDescent="0.25">
      <c r="A49">
        <v>9</v>
      </c>
      <c r="B49">
        <v>2029</v>
      </c>
      <c r="C49" s="19">
        <v>24906.72295598967</v>
      </c>
      <c r="E49">
        <f t="shared" si="1"/>
        <v>10.122893044242353</v>
      </c>
      <c r="F49">
        <f>'Fit US Avg Rain Fall'!$B$17+'Fit US Avg Rain Fall'!$B$18*'US Avg Rainfall Data'!B49</f>
        <v>10.122893044242346</v>
      </c>
      <c r="G49" s="5">
        <f t="shared" si="2"/>
        <v>24906.72295598951</v>
      </c>
      <c r="H49" s="5">
        <f t="shared" si="3"/>
        <v>68493.488128971148</v>
      </c>
      <c r="I49" s="19">
        <f t="shared" si="4"/>
        <v>2466208.1355657633</v>
      </c>
      <c r="J49" s="5">
        <f>I49/$C$2*100</f>
        <v>19.176329466770053</v>
      </c>
    </row>
    <row r="50" spans="1:10" x14ac:dyDescent="0.25">
      <c r="A50">
        <v>10</v>
      </c>
      <c r="B50">
        <v>2030</v>
      </c>
      <c r="C50" s="19">
        <v>24101.106812217768</v>
      </c>
      <c r="E50">
        <f t="shared" si="1"/>
        <v>10.090013044242353</v>
      </c>
      <c r="F50">
        <f>'Fit US Avg Rain Fall'!$B$17+'Fit US Avg Rain Fall'!$B$18*'US Avg Rainfall Data'!B50</f>
        <v>10.090013044242355</v>
      </c>
      <c r="G50" s="5">
        <f t="shared" si="2"/>
        <v>24101.106812217808</v>
      </c>
      <c r="H50" s="5">
        <f t="shared" si="3"/>
        <v>66278.04373359897</v>
      </c>
      <c r="I50" s="19">
        <f t="shared" si="4"/>
        <v>2556587.2861115802</v>
      </c>
      <c r="J50" s="5">
        <f>I50/$C$2*100</f>
        <v>19.879084576040587</v>
      </c>
    </row>
    <row r="51" spans="1:10" x14ac:dyDescent="0.25">
      <c r="A51">
        <v>11</v>
      </c>
      <c r="B51">
        <v>2031</v>
      </c>
      <c r="C51" s="19">
        <v>23321.548587516656</v>
      </c>
      <c r="E51">
        <f t="shared" si="1"/>
        <v>10.057133044242352</v>
      </c>
      <c r="F51">
        <f>'Fit US Avg Rain Fall'!$B$17+'Fit US Avg Rain Fall'!$B$18*'US Avg Rainfall Data'!B51</f>
        <v>10.057133044242349</v>
      </c>
      <c r="G51" s="5">
        <f t="shared" si="2"/>
        <v>23321.548587516558</v>
      </c>
      <c r="H51" s="5">
        <f t="shared" si="3"/>
        <v>64134.258615670537</v>
      </c>
      <c r="I51" s="19">
        <f t="shared" si="4"/>
        <v>2644043.0933147673</v>
      </c>
      <c r="J51" s="5">
        <f>I51/$C$2*100</f>
        <v>20.55910884022375</v>
      </c>
    </row>
    <row r="52" spans="1:10" x14ac:dyDescent="0.25">
      <c r="A52">
        <v>12</v>
      </c>
      <c r="B52">
        <v>2032</v>
      </c>
      <c r="C52" s="19">
        <v>22567.205429925696</v>
      </c>
      <c r="E52">
        <f t="shared" si="1"/>
        <v>10.024253044242354</v>
      </c>
      <c r="F52">
        <f>'Fit US Avg Rain Fall'!$B$17+'Fit US Avg Rain Fall'!$B$18*'US Avg Rainfall Data'!B52</f>
        <v>10.024253044242343</v>
      </c>
      <c r="G52" s="5">
        <f t="shared" si="2"/>
        <v>22567.205429925474</v>
      </c>
      <c r="H52" s="5">
        <f t="shared" si="3"/>
        <v>62059.814932295056</v>
      </c>
      <c r="I52" s="19">
        <f t="shared" si="4"/>
        <v>2728670.1136769881</v>
      </c>
      <c r="J52" s="5">
        <f>I52/$C$2*100</f>
        <v>21.217137495978189</v>
      </c>
    </row>
    <row r="53" spans="1:10" x14ac:dyDescent="0.25">
      <c r="A53">
        <v>13</v>
      </c>
      <c r="B53">
        <v>2033</v>
      </c>
      <c r="C53" s="19">
        <v>21837.261749808069</v>
      </c>
      <c r="E53">
        <f t="shared" si="1"/>
        <v>9.9913730442423532</v>
      </c>
      <c r="F53">
        <f>'Fit US Avg Rain Fall'!$B$17+'Fit US Avg Rain Fall'!$B$18*'US Avg Rainfall Data'!B53</f>
        <v>9.9913730442423514</v>
      </c>
      <c r="G53" s="5">
        <f t="shared" si="2"/>
        <v>21837.26174980804</v>
      </c>
      <c r="H53" s="5">
        <f t="shared" si="3"/>
        <v>60052.469811972107</v>
      </c>
      <c r="I53" s="19">
        <f t="shared" si="4"/>
        <v>2810559.8452387685</v>
      </c>
      <c r="J53" s="5">
        <f>I53/$C$2*100</f>
        <v>21.853881998491079</v>
      </c>
    </row>
    <row r="54" spans="1:10" x14ac:dyDescent="0.25">
      <c r="A54">
        <v>14</v>
      </c>
      <c r="B54">
        <v>2034</v>
      </c>
      <c r="C54" s="19">
        <v>21130.928338041929</v>
      </c>
      <c r="E54">
        <f t="shared" si="1"/>
        <v>9.9584930442423527</v>
      </c>
      <c r="F54">
        <f>'Fit US Avg Rain Fall'!$B$17+'Fit US Avg Rain Fall'!$B$18*'US Avg Rainfall Data'!B54</f>
        <v>9.9584930442423456</v>
      </c>
      <c r="G54" s="5">
        <f t="shared" si="2"/>
        <v>21130.92833804178</v>
      </c>
      <c r="H54" s="5">
        <f t="shared" si="3"/>
        <v>58110.052929614896</v>
      </c>
      <c r="I54" s="19">
        <f t="shared" si="4"/>
        <v>2889800.8265064252</v>
      </c>
      <c r="J54" s="5">
        <f>I54/$C$2*100</f>
        <v>22.470030790697599</v>
      </c>
    </row>
    <row r="55" spans="1:10" x14ac:dyDescent="0.25">
      <c r="A55">
        <v>15</v>
      </c>
      <c r="B55">
        <v>2035</v>
      </c>
      <c r="C55" s="19">
        <v>20447.441512733989</v>
      </c>
      <c r="E55">
        <f t="shared" si="1"/>
        <v>9.9256130442423522</v>
      </c>
      <c r="F55">
        <f>'Fit US Avg Rain Fall'!$B$17+'Fit US Avg Rain Fall'!$B$18*'US Avg Rainfall Data'!B55</f>
        <v>9.925613044242354</v>
      </c>
      <c r="G55" s="5">
        <f t="shared" si="2"/>
        <v>20447.441512734014</v>
      </c>
      <c r="H55" s="5">
        <f t="shared" si="3"/>
        <v>56230.464160018542</v>
      </c>
      <c r="I55" s="19">
        <f t="shared" si="4"/>
        <v>2966478.7321791779</v>
      </c>
      <c r="J55" s="5">
        <f>I55/$C$2*100</f>
        <v>23.066250047619846</v>
      </c>
    </row>
    <row r="56" spans="1:10" x14ac:dyDescent="0.25">
      <c r="A56">
        <v>16</v>
      </c>
      <c r="B56">
        <v>2036</v>
      </c>
      <c r="C56" s="19">
        <v>19786.06229353289</v>
      </c>
      <c r="E56">
        <f t="shared" si="1"/>
        <v>9.8927330442423518</v>
      </c>
      <c r="F56">
        <f>'Fit US Avg Rain Fall'!$B$17+'Fit US Avg Rain Fall'!$B$18*'US Avg Rainfall Data'!B56</f>
        <v>9.8927330442423482</v>
      </c>
      <c r="G56" s="5">
        <f t="shared" si="2"/>
        <v>19786.062293532803</v>
      </c>
      <c r="H56" s="5">
        <f t="shared" si="3"/>
        <v>54411.671307215205</v>
      </c>
      <c r="I56" s="19">
        <f t="shared" si="4"/>
        <v>3040676.4657799257</v>
      </c>
      <c r="J56" s="5">
        <f>I56/$C$2*100</f>
        <v>23.643184396629753</v>
      </c>
    </row>
    <row r="57" spans="1:10" x14ac:dyDescent="0.25">
      <c r="A57">
        <v>17</v>
      </c>
      <c r="B57">
        <v>2037</v>
      </c>
      <c r="C57" s="19">
        <v>19146.075602649762</v>
      </c>
      <c r="E57">
        <f t="shared" si="1"/>
        <v>9.8598530442423531</v>
      </c>
      <c r="F57">
        <f>'Fit US Avg Rain Fall'!$B$17+'Fit US Avg Rain Fall'!$B$18*'US Avg Rainfall Data'!B57</f>
        <v>9.8598530442423566</v>
      </c>
      <c r="G57" s="5">
        <f t="shared" si="2"/>
        <v>19146.075602649835</v>
      </c>
      <c r="H57" s="5">
        <f t="shared" si="3"/>
        <v>52651.707907287047</v>
      </c>
      <c r="I57" s="19">
        <f t="shared" si="4"/>
        <v>3112474.2492898623</v>
      </c>
      <c r="J57" s="5">
        <f>I57/$C$2*100</f>
        <v>24.20145761441497</v>
      </c>
    </row>
    <row r="58" spans="1:10" x14ac:dyDescent="0.25">
      <c r="A58">
        <v>18</v>
      </c>
      <c r="B58">
        <v>2038</v>
      </c>
      <c r="C58" s="19">
        <v>18526.789491721916</v>
      </c>
      <c r="E58">
        <f t="shared" si="1"/>
        <v>9.8269730442423526</v>
      </c>
      <c r="F58">
        <f>'Fit US Avg Rain Fall'!$B$17+'Fit US Avg Rain Fall'!$B$18*'US Avg Rainfall Data'!B58</f>
        <v>9.8269730442423509</v>
      </c>
      <c r="G58" s="5">
        <f t="shared" si="2"/>
        <v>18526.78949172188</v>
      </c>
      <c r="H58" s="5">
        <f t="shared" si="3"/>
        <v>50948.671102235166</v>
      </c>
      <c r="I58" s="19">
        <f t="shared" si="4"/>
        <v>3181949.7098838193</v>
      </c>
      <c r="J58" s="5">
        <f>I58/$C$2*100</f>
        <v>24.74167330140105</v>
      </c>
    </row>
    <row r="59" spans="1:10" x14ac:dyDescent="0.25">
      <c r="A59">
        <v>19</v>
      </c>
      <c r="B59">
        <v>2039</v>
      </c>
      <c r="C59" s="19">
        <v>17927.534393683993</v>
      </c>
      <c r="E59">
        <f t="shared" si="1"/>
        <v>9.7940930442423522</v>
      </c>
      <c r="F59">
        <f>'Fit US Avg Rain Fall'!$B$17+'Fit US Avg Rain Fall'!$B$18*'US Avg Rainfall Data'!B59</f>
        <v>9.7940930442423451</v>
      </c>
      <c r="G59" s="5">
        <f t="shared" si="2"/>
        <v>17927.534393683858</v>
      </c>
      <c r="H59" s="5">
        <f t="shared" si="3"/>
        <v>49300.719582630612</v>
      </c>
      <c r="I59" s="19">
        <f t="shared" si="4"/>
        <v>3249177.9638601341</v>
      </c>
      <c r="J59" s="5">
        <f>I59/$C$2*100</f>
        <v>25.264415534359326</v>
      </c>
    </row>
    <row r="60" spans="1:10" x14ac:dyDescent="0.25">
      <c r="A60">
        <v>20</v>
      </c>
      <c r="B60">
        <v>2040</v>
      </c>
      <c r="C60" s="19">
        <v>17347.662398837532</v>
      </c>
      <c r="E60">
        <f t="shared" si="1"/>
        <v>9.7612130442423535</v>
      </c>
      <c r="F60">
        <f>'Fit US Avg Rain Fall'!$B$17+'Fit US Avg Rain Fall'!$B$18*'US Avg Rainfall Data'!B60</f>
        <v>9.7612130442423535</v>
      </c>
      <c r="G60" s="5">
        <f t="shared" si="2"/>
        <v>17347.662398837543</v>
      </c>
      <c r="H60" s="5">
        <f t="shared" si="3"/>
        <v>47706.071596803245</v>
      </c>
      <c r="I60" s="19">
        <f t="shared" si="4"/>
        <v>3314231.6978557748</v>
      </c>
      <c r="J60" s="5">
        <f>I60/$C$2*100</f>
        <v>25.770249497905894</v>
      </c>
    </row>
    <row r="61" spans="1:10" x14ac:dyDescent="0.25">
      <c r="A61">
        <v>21</v>
      </c>
      <c r="B61">
        <v>2041</v>
      </c>
      <c r="C61" s="19">
        <v>16786.546554336299</v>
      </c>
      <c r="E61">
        <f t="shared" si="1"/>
        <v>9.728333044242353</v>
      </c>
      <c r="F61">
        <f>'Fit US Avg Rain Fall'!$B$17+'Fit US Avg Rain Fall'!$B$18*'US Avg Rainfall Data'!B61</f>
        <v>9.7283330442423477</v>
      </c>
      <c r="G61" s="5">
        <f t="shared" si="2"/>
        <v>16786.546554336212</v>
      </c>
      <c r="H61" s="5">
        <f t="shared" si="3"/>
        <v>46163.003024424579</v>
      </c>
      <c r="I61" s="19">
        <f t="shared" si="4"/>
        <v>3377181.2474345355</v>
      </c>
      <c r="J61" s="5">
        <f>I61/$C$2*100</f>
        <v>26.259722095574606</v>
      </c>
    </row>
    <row r="62" spans="1:10" x14ac:dyDescent="0.25">
      <c r="A62">
        <v>22</v>
      </c>
      <c r="B62">
        <v>2042</v>
      </c>
      <c r="C62" s="19">
        <v>16243.580186330033</v>
      </c>
      <c r="E62">
        <f t="shared" si="1"/>
        <v>9.6954530442423525</v>
      </c>
      <c r="F62">
        <f>'Fit US Avg Rain Fall'!$B$17+'Fit US Avg Rain Fall'!$B$18*'US Avg Rainfall Data'!B62</f>
        <v>9.6954530442423561</v>
      </c>
      <c r="G62" s="5">
        <f t="shared" si="2"/>
        <v>16243.580186330082</v>
      </c>
      <c r="H62" s="5">
        <f t="shared" si="3"/>
        <v>44669.845512407723</v>
      </c>
      <c r="I62" s="19">
        <f t="shared" si="4"/>
        <v>3438094.6731332736</v>
      </c>
      <c r="J62" s="5">
        <f>I62/$C$2*100</f>
        <v>26.733362541124695</v>
      </c>
    </row>
    <row r="63" spans="1:10" x14ac:dyDescent="0.25">
      <c r="A63">
        <v>23</v>
      </c>
      <c r="B63">
        <v>2043</v>
      </c>
      <c r="C63" s="19">
        <v>15718.176244033641</v>
      </c>
      <c r="E63">
        <f t="shared" si="1"/>
        <v>9.6625730442423539</v>
      </c>
      <c r="F63">
        <f>'Fit US Avg Rain Fall'!$B$17+'Fit US Avg Rain Fall'!$B$18*'US Avg Rainfall Data'!B63</f>
        <v>9.6625730442423503</v>
      </c>
      <c r="G63" s="5">
        <f t="shared" si="2"/>
        <v>15718.176244033599</v>
      </c>
      <c r="H63" s="5">
        <f t="shared" si="3"/>
        <v>43224.984671092396</v>
      </c>
      <c r="I63" s="19">
        <f t="shared" si="4"/>
        <v>3497037.8340483997</v>
      </c>
      <c r="J63" s="5">
        <f>I63/$C$2*100</f>
        <v>27.191682930722305</v>
      </c>
    </row>
    <row r="64" spans="1:10" x14ac:dyDescent="0.25">
      <c r="A64">
        <v>24</v>
      </c>
      <c r="B64">
        <v>2044</v>
      </c>
      <c r="C64" s="19">
        <v>15209.766665012712</v>
      </c>
      <c r="E64">
        <f t="shared" si="1"/>
        <v>9.6296930442423534</v>
      </c>
      <c r="F64">
        <f>'Fit US Avg Rain Fall'!$B$17+'Fit US Avg Rain Fall'!$B$18*'US Avg Rainfall Data'!B64</f>
        <v>9.6296930442423445</v>
      </c>
      <c r="G64" s="5">
        <f t="shared" si="2"/>
        <v>15209.766665012583</v>
      </c>
      <c r="H64" s="5">
        <f t="shared" si="3"/>
        <v>41826.858328784605</v>
      </c>
      <c r="I64" s="19">
        <f t="shared" si="4"/>
        <v>3554074.4590421971</v>
      </c>
      <c r="J64" s="5">
        <f>I64/$C$2*100</f>
        <v>27.635178796614728</v>
      </c>
    </row>
    <row r="65" spans="1:10" x14ac:dyDescent="0.25">
      <c r="A65">
        <v>25</v>
      </c>
      <c r="B65">
        <v>2045</v>
      </c>
      <c r="C65" s="19">
        <v>14717.801760999058</v>
      </c>
      <c r="E65">
        <f t="shared" si="1"/>
        <v>9.5968130442423529</v>
      </c>
      <c r="F65">
        <f>'Fit US Avg Rain Fall'!$B$17+'Fit US Avg Rain Fall'!$B$18*'US Avg Rainfall Data'!B65</f>
        <v>9.5968130442423529</v>
      </c>
      <c r="G65" s="5">
        <f t="shared" si="2"/>
        <v>14717.801760999058</v>
      </c>
      <c r="H65" s="5">
        <f t="shared" si="3"/>
        <v>40473.954842747407</v>
      </c>
      <c r="I65" s="19">
        <f t="shared" si="4"/>
        <v>3609266.2156459433</v>
      </c>
      <c r="J65" s="5">
        <f>I65/$C$2*100</f>
        <v>28.064329642895764</v>
      </c>
    </row>
    <row r="66" spans="1:10" x14ac:dyDescent="0.25">
      <c r="A66">
        <v>26</v>
      </c>
      <c r="B66">
        <v>2046</v>
      </c>
      <c r="C66" s="19">
        <v>14241.749623572279</v>
      </c>
      <c r="E66">
        <f t="shared" si="1"/>
        <v>9.5639330442423525</v>
      </c>
      <c r="F66">
        <f>'Fit US Avg Rain Fall'!$B$17+'Fit US Avg Rain Fall'!$B$18*'US Avg Rainfall Data'!B66</f>
        <v>9.5639330442423471</v>
      </c>
      <c r="G66" s="5">
        <f t="shared" si="2"/>
        <v>14241.749623572199</v>
      </c>
      <c r="H66" s="5">
        <f t="shared" si="3"/>
        <v>39164.81146482355</v>
      </c>
      <c r="I66" s="19">
        <f t="shared" si="4"/>
        <v>3662672.7767343391</v>
      </c>
      <c r="J66" s="5">
        <f>I66/$C$2*100</f>
        <v>28.479599463941629</v>
      </c>
    </row>
    <row r="67" spans="1:10" x14ac:dyDescent="0.25">
      <c r="A67">
        <v>27</v>
      </c>
      <c r="B67">
        <v>2047</v>
      </c>
      <c r="C67" s="19">
        <v>13781.095549064732</v>
      </c>
      <c r="E67">
        <f t="shared" si="1"/>
        <v>9.5310530442423538</v>
      </c>
      <c r="F67">
        <f>'Fit US Avg Rain Fall'!$B$17+'Fit US Avg Rain Fall'!$B$18*'US Avg Rainfall Data'!B67</f>
        <v>9.5310530442423556</v>
      </c>
      <c r="G67" s="5">
        <f t="shared" si="2"/>
        <v>13781.095549064768</v>
      </c>
      <c r="H67" s="5">
        <f t="shared" si="3"/>
        <v>37898.012759928111</v>
      </c>
      <c r="I67" s="19">
        <f t="shared" si="4"/>
        <v>3714351.8850433319</v>
      </c>
      <c r="J67" s="5">
        <f>I67/$C$2*100</f>
        <v>28.881437246077891</v>
      </c>
    </row>
    <row r="68" spans="1:10" x14ac:dyDescent="0.25">
      <c r="A68">
        <v>28</v>
      </c>
      <c r="B68">
        <v>2048</v>
      </c>
      <c r="C68" s="19">
        <v>13335.341482068141</v>
      </c>
      <c r="E68">
        <f t="shared" si="1"/>
        <v>9.4981730442423533</v>
      </c>
      <c r="F68">
        <f>'Fit US Avg Rain Fall'!$B$17+'Fit US Avg Rain Fall'!$B$18*'US Avg Rainfall Data'!B68</f>
        <v>9.4981730442423498</v>
      </c>
      <c r="G68" s="5">
        <f t="shared" si="2"/>
        <v>13335.341482068099</v>
      </c>
      <c r="H68" s="5">
        <f t="shared" si="3"/>
        <v>36672.189075687274</v>
      </c>
      <c r="I68" s="19">
        <f t="shared" si="4"/>
        <v>3764359.4156010873</v>
      </c>
      <c r="J68" s="5">
        <f>I68/$C$2*100</f>
        <v>29.270277453019748</v>
      </c>
    </row>
    <row r="69" spans="1:10" x14ac:dyDescent="0.25">
      <c r="A69">
        <v>29</v>
      </c>
      <c r="B69">
        <v>2049</v>
      </c>
      <c r="C69" s="19">
        <v>12904.005476940185</v>
      </c>
      <c r="E69">
        <f t="shared" si="1"/>
        <v>9.4652930442423528</v>
      </c>
      <c r="F69">
        <f>'Fit US Avg Rain Fall'!$B$17+'Fit US Avg Rain Fall'!$B$18*'US Avg Rainfall Data'!B69</f>
        <v>9.465293044242344</v>
      </c>
      <c r="G69" s="5">
        <f t="shared" si="2"/>
        <v>12904.00547694007</v>
      </c>
      <c r="H69" s="5">
        <f t="shared" si="3"/>
        <v>35486.015061585196</v>
      </c>
      <c r="I69" s="19">
        <f t="shared" si="4"/>
        <v>3812749.4361396125</v>
      </c>
      <c r="J69" s="5">
        <f>I69/$C$2*100</f>
        <v>29.646540495610697</v>
      </c>
    </row>
    <row r="70" spans="1:10" x14ac:dyDescent="0.25">
      <c r="A70">
        <v>30</v>
      </c>
      <c r="B70">
        <v>2050</v>
      </c>
      <c r="C70" s="19">
        <v>12486.621176728819</v>
      </c>
      <c r="E70">
        <f t="shared" si="1"/>
        <v>9.4324130442423524</v>
      </c>
      <c r="F70">
        <f>'Fit US Avg Rain Fall'!$B$17+'Fit US Avg Rain Fall'!$B$18*'US Avg Rainfall Data'!B70</f>
        <v>9.4324130442423524</v>
      </c>
      <c r="G70" s="5">
        <f t="shared" si="2"/>
        <v>12486.621176728811</v>
      </c>
      <c r="H70" s="5">
        <f t="shared" si="3"/>
        <v>34338.208236004233</v>
      </c>
      <c r="I70" s="19">
        <f t="shared" si="4"/>
        <v>3859574.2655523457</v>
      </c>
      <c r="J70" s="5">
        <f>I70/$C$2*100</f>
        <v>30.010633186367265</v>
      </c>
    </row>
    <row r="71" spans="1:10" x14ac:dyDescent="0.25">
      <c r="A71">
        <v>31</v>
      </c>
      <c r="B71">
        <v>2051</v>
      </c>
      <c r="C71" s="19">
        <v>12082.737308950951</v>
      </c>
      <c r="E71">
        <f t="shared" si="1"/>
        <v>9.3995330442423537</v>
      </c>
      <c r="F71">
        <f>'Fit US Avg Rain Fall'!$B$17+'Fit US Avg Rain Fall'!$B$18*'US Avg Rainfall Data'!B71</f>
        <v>9.3995330442423466</v>
      </c>
      <c r="G71" s="5">
        <f t="shared" si="2"/>
        <v>12082.737308950875</v>
      </c>
      <c r="H71" s="5">
        <f t="shared" si="3"/>
        <v>33227.527599614907</v>
      </c>
      <c r="I71" s="19">
        <f t="shared" si="4"/>
        <v>3904884.5304609118</v>
      </c>
      <c r="J71" s="5">
        <f>I71/$C$2*100</f>
        <v>30.362949179321351</v>
      </c>
    </row>
    <row r="72" spans="1:10" x14ac:dyDescent="0.25">
      <c r="A72">
        <v>32</v>
      </c>
      <c r="B72">
        <v>2052</v>
      </c>
      <c r="C72" s="19">
        <v>11691.917197680343</v>
      </c>
      <c r="E72">
        <f t="shared" si="1"/>
        <v>9.3666530442423532</v>
      </c>
      <c r="F72">
        <f>'Fit US Avg Rain Fall'!$B$17+'Fit US Avg Rain Fall'!$B$18*'US Avg Rainfall Data'!B72</f>
        <v>9.366653044242355</v>
      </c>
      <c r="G72" s="5">
        <f t="shared" si="2"/>
        <v>11691.917197680368</v>
      </c>
      <c r="H72" s="5">
        <f t="shared" si="3"/>
        <v>32152.772293621012</v>
      </c>
      <c r="I72" s="19">
        <f t="shared" si="4"/>
        <v>3948729.2199522136</v>
      </c>
      <c r="J72" s="5">
        <f>I72/$C$2*100</f>
        <v>30.703869395635756</v>
      </c>
    </row>
    <row r="73" spans="1:10" x14ac:dyDescent="0.25">
      <c r="A73">
        <v>33</v>
      </c>
      <c r="B73">
        <v>2053</v>
      </c>
      <c r="C73" s="19">
        <v>11313.738291417185</v>
      </c>
      <c r="E73">
        <f t="shared" si="1"/>
        <v>9.3337730442423528</v>
      </c>
      <c r="F73">
        <f>'Fit US Avg Rain Fall'!$B$17+'Fit US Avg Rain Fall'!$B$18*'US Avg Rainfall Data'!B73</f>
        <v>9.3337730442423492</v>
      </c>
      <c r="G73" s="5">
        <f t="shared" si="2"/>
        <v>11313.738291417143</v>
      </c>
      <c r="H73" s="5">
        <f t="shared" si="3"/>
        <v>31112.780301397142</v>
      </c>
      <c r="I73" s="19">
        <f t="shared" si="4"/>
        <v>3991155.738545028</v>
      </c>
      <c r="J73" s="5">
        <f>I73/$C$2*100</f>
        <v>31.033762435453021</v>
      </c>
    </row>
    <row r="74" spans="1:10" x14ac:dyDescent="0.25">
      <c r="A74">
        <v>34</v>
      </c>
      <c r="B74">
        <v>2054</v>
      </c>
      <c r="C74" s="19">
        <v>10947.791706228858</v>
      </c>
      <c r="E74">
        <f t="shared" si="1"/>
        <v>9.3008930442423523</v>
      </c>
      <c r="F74">
        <f>'Fit US Avg Rain Fall'!$B$17+'Fit US Avg Rain Fall'!$B$18*'US Avg Rainfall Data'!B74</f>
        <v>9.3008930442423434</v>
      </c>
      <c r="G74" s="5">
        <f t="shared" si="2"/>
        <v>10947.791706228756</v>
      </c>
      <c r="H74" s="5">
        <f t="shared" si="3"/>
        <v>30106.427192129078</v>
      </c>
      <c r="I74" s="19">
        <f t="shared" si="4"/>
        <v>4032209.9574433859</v>
      </c>
      <c r="J74" s="5">
        <f>I74/$C$2*100</f>
        <v>31.352984976422864</v>
      </c>
    </row>
    <row r="75" spans="1:10" x14ac:dyDescent="0.25">
      <c r="A75">
        <v>35</v>
      </c>
      <c r="B75">
        <v>2055</v>
      </c>
      <c r="C75" s="19">
        <v>10593.681783668002</v>
      </c>
      <c r="E75">
        <f t="shared" si="1"/>
        <v>9.2680130442423536</v>
      </c>
      <c r="F75">
        <f>'Fit US Avg Rain Fall'!$B$17+'Fit US Avg Rain Fall'!$B$18*'US Avg Rainfall Data'!B75</f>
        <v>9.2680130442423518</v>
      </c>
      <c r="G75" s="5">
        <f t="shared" si="2"/>
        <v>10593.681783667993</v>
      </c>
      <c r="H75" s="5">
        <f t="shared" si="3"/>
        <v>29132.624905086981</v>
      </c>
      <c r="I75" s="19">
        <f t="shared" si="4"/>
        <v>4071936.2641321407</v>
      </c>
      <c r="J75" s="5">
        <f>I75/$C$2*100</f>
        <v>31.661882159339161</v>
      </c>
    </row>
    <row r="76" spans="1:10" x14ac:dyDescent="0.25">
      <c r="A76">
        <v>36</v>
      </c>
      <c r="B76">
        <v>2056</v>
      </c>
      <c r="C76" s="19">
        <v>10251.025662989834</v>
      </c>
      <c r="E76">
        <f t="shared" si="1"/>
        <v>9.2351330442423532</v>
      </c>
      <c r="F76">
        <f>'Fit US Avg Rain Fall'!$B$17+'Fit US Avg Rain Fall'!$B$18*'US Avg Rainfall Data'!B76</f>
        <v>9.235133044242346</v>
      </c>
      <c r="G76" s="5">
        <f t="shared" si="2"/>
        <v>10251.025662989763</v>
      </c>
      <c r="H76" s="5">
        <f t="shared" si="3"/>
        <v>28190.320573221848</v>
      </c>
      <c r="I76" s="19">
        <f t="shared" si="4"/>
        <v>4110377.6103683524</v>
      </c>
      <c r="J76" s="5">
        <f>I76/$C$2*100</f>
        <v>31.960787961303303</v>
      </c>
    </row>
    <row r="77" spans="1:10" x14ac:dyDescent="0.25">
      <c r="A77">
        <v>37</v>
      </c>
      <c r="B77">
        <v>2057</v>
      </c>
      <c r="C77" s="19">
        <v>9919.4528672062461</v>
      </c>
      <c r="E77">
        <f t="shared" si="1"/>
        <v>9.2022530442423527</v>
      </c>
      <c r="F77">
        <f>'Fit US Avg Rain Fall'!$B$17+'Fit US Avg Rain Fall'!$B$18*'US Avg Rainfall Data'!B77</f>
        <v>9.2022530442423545</v>
      </c>
      <c r="G77" s="5">
        <f t="shared" si="2"/>
        <v>9919.4528672062625</v>
      </c>
      <c r="H77" s="5">
        <f t="shared" si="3"/>
        <v>27278.495384817223</v>
      </c>
      <c r="I77" s="19">
        <f t="shared" si="4"/>
        <v>4147575.5586203756</v>
      </c>
      <c r="J77" s="5">
        <f>I77/$C$2*100</f>
        <v>32.250025556817533</v>
      </c>
    </row>
    <row r="78" spans="1:10" x14ac:dyDescent="0.25">
      <c r="A78">
        <v>38</v>
      </c>
      <c r="B78">
        <v>2058</v>
      </c>
      <c r="C78" s="19">
        <v>9598.6049025291359</v>
      </c>
      <c r="E78">
        <f t="shared" si="1"/>
        <v>9.1693730442423522</v>
      </c>
      <c r="F78">
        <f>'Fit US Avg Rain Fall'!$B$17+'Fit US Avg Rain Fall'!$B$18*'US Avg Rainfall Data'!B78</f>
        <v>9.1693730442423487</v>
      </c>
      <c r="G78" s="5">
        <f t="shared" si="2"/>
        <v>9598.6049025290977</v>
      </c>
      <c r="H78" s="5">
        <f t="shared" si="3"/>
        <v>26396.16348195502</v>
      </c>
      <c r="I78" s="19">
        <f t="shared" si="4"/>
        <v>4183570.3270048597</v>
      </c>
      <c r="J78" s="5">
        <f>I78/$C$2*100</f>
        <v>32.529907667198529</v>
      </c>
    </row>
    <row r="79" spans="1:10" x14ac:dyDescent="0.25">
      <c r="A79">
        <v>39</v>
      </c>
      <c r="B79">
        <v>2059</v>
      </c>
      <c r="C79" s="19">
        <v>9288.1348707698598</v>
      </c>
      <c r="E79">
        <f t="shared" si="1"/>
        <v>9.1364930442423535</v>
      </c>
      <c r="F79">
        <f>'Fit US Avg Rain Fall'!$B$17+'Fit US Avg Rain Fall'!$B$18*'US Avg Rainfall Data'!B79</f>
        <v>9.1364930442423429</v>
      </c>
      <c r="G79" s="5">
        <f t="shared" si="2"/>
        <v>9288.1348707697653</v>
      </c>
      <c r="H79" s="5">
        <f t="shared" si="3"/>
        <v>25542.370894616855</v>
      </c>
      <c r="I79" s="19">
        <f t="shared" si="4"/>
        <v>4218400.8327702461</v>
      </c>
      <c r="J79" s="5">
        <f>I79/$C$2*100</f>
        <v>32.800736898689195</v>
      </c>
    </row>
    <row r="80" spans="1:10" x14ac:dyDescent="0.25">
      <c r="A80">
        <v>40</v>
      </c>
      <c r="B80">
        <v>2060</v>
      </c>
      <c r="C80" s="19">
        <v>8987.70709427574</v>
      </c>
      <c r="E80">
        <f t="shared" si="1"/>
        <v>9.1036130442423531</v>
      </c>
      <c r="F80">
        <f>'Fit US Avg Rain Fall'!$B$17+'Fit US Avg Rain Fall'!$B$18*'US Avg Rainfall Data'!B80</f>
        <v>9.1036130442423513</v>
      </c>
      <c r="G80" s="5">
        <f t="shared" si="2"/>
        <v>8987.7070942757255</v>
      </c>
      <c r="H80" s="5">
        <f t="shared" si="3"/>
        <v>24716.194509258246</v>
      </c>
      <c r="I80" s="19">
        <f t="shared" si="4"/>
        <v>4252104.73437378</v>
      </c>
      <c r="J80" s="5">
        <f>I80/$C$2*100</f>
        <v>33.062806069633957</v>
      </c>
    </row>
    <row r="81" spans="1:10" x14ac:dyDescent="0.25">
      <c r="A81">
        <v>41</v>
      </c>
      <c r="B81">
        <v>2061</v>
      </c>
      <c r="C81" s="19">
        <v>8696.9967529981604</v>
      </c>
      <c r="E81">
        <f t="shared" si="1"/>
        <v>9.0707330442423526</v>
      </c>
      <c r="F81">
        <f>'Fit US Avg Rain Fall'!$B$17+'Fit US Avg Rain Fall'!$B$18*'US Avg Rainfall Data'!B81</f>
        <v>9.0707330442423455</v>
      </c>
      <c r="G81" s="5">
        <f t="shared" si="2"/>
        <v>8696.9967529980968</v>
      </c>
      <c r="H81" s="5">
        <f t="shared" si="3"/>
        <v>23916.741070744767</v>
      </c>
      <c r="I81" s="19">
        <f t="shared" si="4"/>
        <v>4284718.4721975224</v>
      </c>
      <c r="J81" s="5">
        <f>I81/$C$2*100</f>
        <v>33.316398527071648</v>
      </c>
    </row>
    <row r="82" spans="1:10" x14ac:dyDescent="0.25">
      <c r="A82">
        <v>42</v>
      </c>
      <c r="B82">
        <v>2062</v>
      </c>
      <c r="C82" s="19">
        <v>8415.6895332997847</v>
      </c>
      <c r="E82">
        <f t="shared" si="1"/>
        <v>9.0378530442423521</v>
      </c>
      <c r="F82">
        <f>'Fit US Avg Rain Fall'!$B$17+'Fit US Avg Rain Fall'!$B$18*'US Avg Rainfall Data'!B82</f>
        <v>9.0378530442423539</v>
      </c>
      <c r="G82" s="5">
        <f t="shared" si="2"/>
        <v>8415.6895332997938</v>
      </c>
      <c r="H82" s="5">
        <f t="shared" si="3"/>
        <v>23143.146216574434</v>
      </c>
      <c r="I82" s="19">
        <f t="shared" si="4"/>
        <v>4316277.3079473963</v>
      </c>
      <c r="J82" s="5">
        <f>I82/$C$2*100</f>
        <v>33.561788453087942</v>
      </c>
    </row>
    <row r="83" spans="1:10" x14ac:dyDescent="0.25">
      <c r="A83">
        <v>43</v>
      </c>
      <c r="B83">
        <v>2063</v>
      </c>
      <c r="C83" s="19">
        <v>8143.4812881212201</v>
      </c>
      <c r="E83">
        <f t="shared" si="1"/>
        <v>9.0049730442423535</v>
      </c>
      <c r="F83">
        <f>'Fit US Avg Rain Fall'!$B$17+'Fit US Avg Rain Fall'!$B$18*'US Avg Rainfall Data'!B83</f>
        <v>9.0049730442423481</v>
      </c>
      <c r="G83" s="5">
        <f t="shared" si="2"/>
        <v>8143.4812881211819</v>
      </c>
      <c r="H83" s="5">
        <f t="shared" si="3"/>
        <v>22394.573542333252</v>
      </c>
      <c r="I83" s="19">
        <f t="shared" si="4"/>
        <v>4346815.3627778506</v>
      </c>
      <c r="J83" s="5">
        <f>I83/$C$2*100</f>
        <v>33.799241161258799</v>
      </c>
    </row>
    <row r="84" spans="1:10" x14ac:dyDescent="0.25">
      <c r="A84">
        <v>44</v>
      </c>
      <c r="B84">
        <v>2064</v>
      </c>
      <c r="C84" s="19">
        <v>7880.0777081397282</v>
      </c>
      <c r="E84">
        <f t="shared" si="1"/>
        <v>8.972093044242353</v>
      </c>
      <c r="F84">
        <f>'Fit US Avg Rain Fall'!$B$17+'Fit US Avg Rain Fall'!$B$18*'US Avg Rainfall Data'!B84</f>
        <v>8.9720930442423565</v>
      </c>
      <c r="G84" s="5">
        <f t="shared" si="2"/>
        <v>7880.0777081397564</v>
      </c>
      <c r="H84" s="5">
        <f t="shared" si="3"/>
        <v>21670.21369738433</v>
      </c>
      <c r="I84" s="19">
        <f t="shared" si="4"/>
        <v>4376365.6541833747</v>
      </c>
      <c r="J84" s="5">
        <f>I84/$C$2*100</f>
        <v>34.029013383505315</v>
      </c>
    </row>
    <row r="85" spans="1:10" x14ac:dyDescent="0.25">
      <c r="A85">
        <v>45</v>
      </c>
      <c r="B85">
        <v>2065</v>
      </c>
      <c r="C85" s="19">
        <v>7625.1940035643811</v>
      </c>
      <c r="E85">
        <f t="shared" si="1"/>
        <v>8.9392130442423525</v>
      </c>
      <c r="F85">
        <f>'Fit US Avg Rain Fall'!$B$17+'Fit US Avg Rain Fall'!$B$18*'US Avg Rainfall Data'!B85</f>
        <v>8.9392130442423507</v>
      </c>
      <c r="G85" s="5">
        <f t="shared" si="2"/>
        <v>7625.1940035643638</v>
      </c>
      <c r="H85" s="5">
        <f t="shared" si="3"/>
        <v>20969.283509802</v>
      </c>
      <c r="I85" s="19">
        <f t="shared" si="4"/>
        <v>4404960.1316967411</v>
      </c>
      <c r="J85" s="5">
        <f>I85/$C$2*100</f>
        <v>34.251353547670199</v>
      </c>
    </row>
    <row r="86" spans="1:10" x14ac:dyDescent="0.25">
      <c r="A86">
        <v>46</v>
      </c>
      <c r="B86">
        <v>2066</v>
      </c>
      <c r="C86" s="19">
        <v>7378.5545962236829</v>
      </c>
      <c r="E86">
        <f t="shared" si="1"/>
        <v>8.9063330442423521</v>
      </c>
      <c r="F86">
        <f>'Fit US Avg Rain Fall'!$B$17+'Fit US Avg Rain Fall'!$B$18*'US Avg Rainfall Data'!B86</f>
        <v>8.906333044242345</v>
      </c>
      <c r="G86" s="5">
        <f t="shared" si="2"/>
        <v>7378.5545962236247</v>
      </c>
      <c r="H86" s="5">
        <f t="shared" si="3"/>
        <v>20291.025139614969</v>
      </c>
      <c r="I86" s="19">
        <f t="shared" si="4"/>
        <v>4432629.7114325799</v>
      </c>
      <c r="J86" s="5">
        <f>I86/$C$2*100</f>
        <v>34.466502046115885</v>
      </c>
    </row>
    <row r="87" spans="1:10" x14ac:dyDescent="0.25">
      <c r="A87">
        <v>47</v>
      </c>
      <c r="B87">
        <v>2067</v>
      </c>
      <c r="C87" s="19">
        <v>7139.892821612716</v>
      </c>
      <c r="E87">
        <f t="shared" si="1"/>
        <v>8.8734530442423534</v>
      </c>
      <c r="F87">
        <f>'Fit US Avg Rain Fall'!$B$17+'Fit US Avg Rain Fall'!$B$18*'US Avg Rainfall Data'!B87</f>
        <v>8.8734530442423534</v>
      </c>
      <c r="G87" s="5">
        <f t="shared" si="2"/>
        <v>7139.8928216127188</v>
      </c>
      <c r="H87" s="5">
        <f t="shared" si="3"/>
        <v>19634.705259434977</v>
      </c>
      <c r="I87" s="19">
        <f t="shared" si="4"/>
        <v>4459404.3095136276</v>
      </c>
      <c r="J87" s="5">
        <f>I87/$C$2*100</f>
        <v>34.674691495634811</v>
      </c>
    </row>
    <row r="88" spans="1:10" x14ac:dyDescent="0.25">
      <c r="A88">
        <v>48</v>
      </c>
      <c r="B88">
        <v>2068</v>
      </c>
      <c r="C88" s="19">
        <v>6908.9506405776501</v>
      </c>
      <c r="E88">
        <f t="shared" si="1"/>
        <v>8.8405730442423529</v>
      </c>
      <c r="F88">
        <f>'Fit US Avg Rain Fall'!$B$17+'Fit US Avg Rain Fall'!$B$18*'US Avg Rainfall Data'!B88</f>
        <v>8.8405730442423476</v>
      </c>
      <c r="G88" s="5">
        <f t="shared" si="2"/>
        <v>6908.9506405776137</v>
      </c>
      <c r="H88" s="5">
        <f t="shared" si="3"/>
        <v>18999.614261588438</v>
      </c>
      <c r="I88" s="19">
        <f t="shared" si="4"/>
        <v>4485312.8744157935</v>
      </c>
      <c r="J88" s="5">
        <f>I88/$C$2*100</f>
        <v>34.876146988952748</v>
      </c>
    </row>
    <row r="89" spans="1:10" x14ac:dyDescent="0.25">
      <c r="A89">
        <v>49</v>
      </c>
      <c r="B89">
        <v>2069</v>
      </c>
      <c r="C89" s="19">
        <v>6685.4783603259393</v>
      </c>
      <c r="E89">
        <f t="shared" si="1"/>
        <v>8.8076930442423524</v>
      </c>
      <c r="F89">
        <f>'Fit US Avg Rain Fall'!$B$17+'Fit US Avg Rain Fall'!$B$18*'US Avg Rainfall Data'!B89</f>
        <v>8.807693044242356</v>
      </c>
      <c r="G89" s="5">
        <f t="shared" si="2"/>
        <v>6685.4783603259611</v>
      </c>
      <c r="H89" s="5">
        <f t="shared" si="3"/>
        <v>18385.065490896392</v>
      </c>
      <c r="I89" s="19">
        <f t="shared" si="4"/>
        <v>4510383.4182670163</v>
      </c>
      <c r="J89" s="5">
        <f>I89/$C$2*100</f>
        <v>35.071086338097288</v>
      </c>
    </row>
    <row r="90" spans="1:10" x14ac:dyDescent="0.25">
      <c r="A90">
        <v>50</v>
      </c>
      <c r="B90">
        <v>2070</v>
      </c>
      <c r="C90" s="19">
        <v>6469.2343644605144</v>
      </c>
      <c r="E90">
        <f t="shared" si="1"/>
        <v>8.774813044242352</v>
      </c>
      <c r="F90">
        <f>'Fit US Avg Rain Fall'!$B$17+'Fit US Avg Rain Fall'!$B$18*'US Avg Rainfall Data'!B90</f>
        <v>8.7748130442423502</v>
      </c>
      <c r="G90" s="5">
        <f t="shared" si="2"/>
        <v>6469.2343644604971</v>
      </c>
      <c r="H90" s="5">
        <f t="shared" si="3"/>
        <v>17790.394502266368</v>
      </c>
      <c r="I90" s="19">
        <f t="shared" si="4"/>
        <v>4534643.0471337428</v>
      </c>
      <c r="J90" s="5">
        <f>I90/$C$2*100</f>
        <v>35.259720309894313</v>
      </c>
    </row>
    <row r="91" spans="1:10" x14ac:dyDescent="0.25">
      <c r="A91">
        <v>51</v>
      </c>
      <c r="B91">
        <v>2071</v>
      </c>
      <c r="C91" s="19">
        <v>6259.9848517461141</v>
      </c>
      <c r="E91">
        <f t="shared" si="1"/>
        <v>8.7419330442423533</v>
      </c>
      <c r="F91">
        <f>'Fit US Avg Rain Fall'!$B$17+'Fit US Avg Rain Fall'!$B$18*'US Avg Rainfall Data'!B91</f>
        <v>8.7419330442423444</v>
      </c>
      <c r="G91" s="5">
        <f t="shared" si="2"/>
        <v>6259.9848517460614</v>
      </c>
      <c r="H91" s="5">
        <f t="shared" si="3"/>
        <v>17214.95834230167</v>
      </c>
      <c r="I91" s="19">
        <f t="shared" si="4"/>
        <v>4558117.9903277904</v>
      </c>
      <c r="J91" s="5">
        <f>I91/$C$2*100</f>
        <v>35.442252853847464</v>
      </c>
    </row>
    <row r="92" spans="1:10" x14ac:dyDescent="0.25">
      <c r="A92">
        <v>52</v>
      </c>
      <c r="B92">
        <v>2072</v>
      </c>
      <c r="C92" s="19">
        <v>6057.5035833253141</v>
      </c>
      <c r="E92">
        <f t="shared" si="1"/>
        <v>8.7090530442423528</v>
      </c>
      <c r="F92">
        <f>'Fit US Avg Rain Fall'!$B$17+'Fit US Avg Rain Fall'!$B$18*'US Avg Rainfall Data'!B92</f>
        <v>8.7090530442423528</v>
      </c>
      <c r="G92" s="5">
        <f t="shared" si="2"/>
        <v>6057.5035833253132</v>
      </c>
      <c r="H92" s="5">
        <f t="shared" si="3"/>
        <v>16658.134854144613</v>
      </c>
      <c r="I92" s="19">
        <f t="shared" si="4"/>
        <v>4580833.6287652599</v>
      </c>
      <c r="J92" s="5">
        <f>I92/$C$2*100</f>
        <v>35.618881322646594</v>
      </c>
    </row>
    <row r="93" spans="1:10" x14ac:dyDescent="0.25">
      <c r="A93">
        <v>53</v>
      </c>
      <c r="B93">
        <v>2073</v>
      </c>
      <c r="C93" s="19">
        <v>5861.5716381109196</v>
      </c>
      <c r="E93">
        <f t="shared" si="1"/>
        <v>8.6761730442423524</v>
      </c>
      <c r="F93">
        <f>'Fit US Avg Rain Fall'!$B$17+'Fit US Avg Rain Fall'!$B$18*'US Avg Rainfall Data'!B93</f>
        <v>8.676173044242347</v>
      </c>
      <c r="G93" s="5">
        <f t="shared" si="2"/>
        <v>5861.571638110885</v>
      </c>
      <c r="H93" s="5">
        <f t="shared" si="3"/>
        <v>16119.322004804933</v>
      </c>
      <c r="I93" s="19">
        <f t="shared" si="4"/>
        <v>4602814.5224081762</v>
      </c>
      <c r="J93" s="5">
        <f>I93/$C$2*100</f>
        <v>35.789796685543934</v>
      </c>
    </row>
    <row r="94" spans="1:10" x14ac:dyDescent="0.25">
      <c r="A94">
        <v>54</v>
      </c>
      <c r="B94">
        <v>2074</v>
      </c>
      <c r="C94" s="19">
        <v>5671.9771760902904</v>
      </c>
      <c r="E94">
        <f t="shared" si="1"/>
        <v>8.6432930442423537</v>
      </c>
      <c r="F94">
        <f>'Fit US Avg Rain Fall'!$B$17+'Fit US Avg Rain Fall'!$B$18*'US Avg Rainfall Data'!B94</f>
        <v>8.6432930442423554</v>
      </c>
      <c r="G94" s="5">
        <f t="shared" si="2"/>
        <v>5671.977176090305</v>
      </c>
      <c r="H94" s="5">
        <f t="shared" si="3"/>
        <v>15597.937234248338</v>
      </c>
      <c r="I94" s="19">
        <f t="shared" si="4"/>
        <v>4624084.436818515</v>
      </c>
      <c r="J94" s="5">
        <f>I94/$C$2*100</f>
        <v>35.955183734828438</v>
      </c>
    </row>
    <row r="95" spans="1:10" x14ac:dyDescent="0.25">
      <c r="A95">
        <v>55</v>
      </c>
      <c r="B95">
        <v>2075</v>
      </c>
      <c r="C95" s="19">
        <v>5488.5152092856497</v>
      </c>
      <c r="E95">
        <f t="shared" si="1"/>
        <v>8.6104130442423532</v>
      </c>
      <c r="F95">
        <f>'Fit US Avg Rain Fall'!$B$17+'Fit US Avg Rain Fall'!$B$18*'US Avg Rainfall Data'!B95</f>
        <v>8.6104130442423497</v>
      </c>
      <c r="G95" s="5">
        <f t="shared" si="2"/>
        <v>5488.5152092856324</v>
      </c>
      <c r="H95" s="5">
        <f t="shared" si="3"/>
        <v>15093.416825535489</v>
      </c>
      <c r="I95" s="19">
        <f t="shared" si="4"/>
        <v>4644666.3688533362</v>
      </c>
      <c r="J95" s="5">
        <f>I95/$C$2*100</f>
        <v>36.115221285621715</v>
      </c>
    </row>
    <row r="96" spans="1:10" x14ac:dyDescent="0.25">
      <c r="A96">
        <v>56</v>
      </c>
      <c r="B96">
        <v>2076</v>
      </c>
      <c r="C96" s="19">
        <v>5310.9873801227686</v>
      </c>
      <c r="E96">
        <f t="shared" si="1"/>
        <v>8.5775330442423527</v>
      </c>
      <c r="F96">
        <f>'Fit US Avg Rain Fall'!$B$17+'Fit US Avg Rain Fall'!$B$18*'US Avg Rainfall Data'!B96</f>
        <v>8.5775330442423439</v>
      </c>
      <c r="G96" s="5">
        <f t="shared" si="2"/>
        <v>5310.9873801227195</v>
      </c>
      <c r="H96" s="5">
        <f t="shared" si="3"/>
        <v>14605.215295337479</v>
      </c>
      <c r="I96" s="19">
        <f t="shared" si="4"/>
        <v>4664582.5715287961</v>
      </c>
      <c r="J96" s="5">
        <f>I96/$C$2*100</f>
        <v>36.270082369211472</v>
      </c>
    </row>
    <row r="97" spans="1:10" x14ac:dyDescent="0.25">
      <c r="A97">
        <v>57</v>
      </c>
      <c r="B97">
        <v>2077</v>
      </c>
      <c r="C97" s="19">
        <v>5139.2017469683742</v>
      </c>
      <c r="E97">
        <f t="shared" si="1"/>
        <v>8.5446530442423523</v>
      </c>
      <c r="F97">
        <f>'Fit US Avg Rain Fall'!$B$17+'Fit US Avg Rain Fall'!$B$18*'US Avg Rainfall Data'!B97</f>
        <v>8.5446530442423523</v>
      </c>
      <c r="G97" s="5">
        <f t="shared" si="2"/>
        <v>5139.2017469683706</v>
      </c>
      <c r="H97" s="5">
        <f t="shared" si="3"/>
        <v>14132.804804163019</v>
      </c>
      <c r="I97" s="19">
        <f t="shared" si="4"/>
        <v>4683854.5780799277</v>
      </c>
      <c r="J97" s="5">
        <f>I97/$C$2*100</f>
        <v>36.419934420131526</v>
      </c>
    </row>
    <row r="98" spans="1:10" x14ac:dyDescent="0.25">
      <c r="A98">
        <v>58</v>
      </c>
      <c r="B98">
        <v>2078</v>
      </c>
      <c r="C98" s="19">
        <v>4972.9725766044385</v>
      </c>
      <c r="E98">
        <f t="shared" si="1"/>
        <v>8.5117730442423536</v>
      </c>
      <c r="F98">
        <f>'Fit US Avg Rain Fall'!$B$17+'Fit US Avg Rain Fall'!$B$18*'US Avg Rainfall Data'!B98</f>
        <v>8.5117730442423465</v>
      </c>
      <c r="G98" s="5">
        <f t="shared" si="2"/>
        <v>4972.9725766044075</v>
      </c>
      <c r="H98" s="5">
        <f t="shared" si="3"/>
        <v>13675.67458566212</v>
      </c>
      <c r="I98" s="19">
        <f t="shared" si="4"/>
        <v>4702503.2252421938</v>
      </c>
      <c r="J98" s="5">
        <f>I98/$C$2*100</f>
        <v>36.564939457190619</v>
      </c>
    </row>
    <row r="99" spans="1:10" x14ac:dyDescent="0.25">
      <c r="A99">
        <v>59</v>
      </c>
      <c r="B99">
        <v>2079</v>
      </c>
      <c r="C99" s="19">
        <v>4812.1201434149471</v>
      </c>
      <c r="E99">
        <f t="shared" si="1"/>
        <v>8.4788930442423531</v>
      </c>
      <c r="F99">
        <f>'Fit US Avg Rain Fall'!$B$17+'Fit US Avg Rain Fall'!$B$18*'US Avg Rainfall Data'!B99</f>
        <v>8.4788930442423549</v>
      </c>
      <c r="G99" s="5">
        <f t="shared" si="2"/>
        <v>4812.1201434149561</v>
      </c>
      <c r="H99" s="5">
        <f t="shared" si="3"/>
        <v>13233.330394391129</v>
      </c>
      <c r="I99" s="19">
        <f t="shared" si="4"/>
        <v>4720548.6757800002</v>
      </c>
      <c r="J99" s="5">
        <f>I99/$C$2*100</f>
        <v>36.705254258645894</v>
      </c>
    </row>
    <row r="100" spans="1:10" x14ac:dyDescent="0.25">
      <c r="A100">
        <v>60</v>
      </c>
      <c r="B100">
        <v>2080</v>
      </c>
      <c r="C100" s="19">
        <v>4656.4705350680251</v>
      </c>
      <c r="E100">
        <f t="shared" si="1"/>
        <v>8.4460130442423527</v>
      </c>
      <c r="F100">
        <f>'Fit US Avg Rain Fall'!$B$17+'Fit US Avg Rain Fall'!$B$18*'US Avg Rainfall Data'!B100</f>
        <v>8.4460130442423491</v>
      </c>
      <c r="G100" s="5">
        <f t="shared" si="2"/>
        <v>4656.4705350680069</v>
      </c>
      <c r="H100" s="5">
        <f t="shared" si="3"/>
        <v>12805.293971437019</v>
      </c>
      <c r="I100" s="19">
        <f t="shared" si="4"/>
        <v>4738010.440286505</v>
      </c>
      <c r="J100" s="5">
        <f>I100/$C$2*100</f>
        <v>36.841030531710153</v>
      </c>
    </row>
    <row r="101" spans="1:10" x14ac:dyDescent="0.25">
      <c r="A101">
        <v>61</v>
      </c>
      <c r="B101">
        <v>2081</v>
      </c>
      <c r="C101" s="19">
        <v>4505.8554644833621</v>
      </c>
      <c r="E101">
        <f t="shared" si="1"/>
        <v>8.4131330442423522</v>
      </c>
      <c r="F101">
        <f>'Fit US Avg Rain Fall'!$B$17+'Fit US Avg Rain Fall'!$B$18*'US Avg Rainfall Data'!B101</f>
        <v>8.4131330442423433</v>
      </c>
      <c r="G101" s="5">
        <f t="shared" si="2"/>
        <v>4505.8554644833193</v>
      </c>
      <c r="H101" s="5">
        <f t="shared" si="3"/>
        <v>12391.102527329129</v>
      </c>
      <c r="I101" s="19">
        <f t="shared" si="4"/>
        <v>4754907.3982783174</v>
      </c>
      <c r="J101" s="5">
        <f>I101/$C$2*100</f>
        <v>36.972415076576574</v>
      </c>
    </row>
    <row r="102" spans="1:10" x14ac:dyDescent="0.25">
      <c r="A102">
        <v>62</v>
      </c>
      <c r="B102">
        <v>2082</v>
      </c>
      <c r="C102" s="19">
        <v>4360.1120878815955</v>
      </c>
      <c r="E102">
        <f t="shared" si="1"/>
        <v>8.3802530442423535</v>
      </c>
      <c r="F102">
        <f>'Fit US Avg Rain Fall'!$B$17+'Fit US Avg Rain Fall'!$B$18*'US Avg Rainfall Data'!B102</f>
        <v>8.3802530442423517</v>
      </c>
      <c r="G102" s="5">
        <f t="shared" si="2"/>
        <v>4360.1120878815909</v>
      </c>
      <c r="H102" s="5">
        <f t="shared" si="3"/>
        <v>11990.308241674375</v>
      </c>
      <c r="I102" s="19">
        <f t="shared" si="4"/>
        <v>4771257.8186078733</v>
      </c>
      <c r="J102" s="5">
        <f>I102/$C$2*100</f>
        <v>37.099549945137781</v>
      </c>
    </row>
    <row r="103" spans="1:10" x14ac:dyDescent="0.25">
      <c r="A103">
        <v>63</v>
      </c>
      <c r="B103">
        <v>2083</v>
      </c>
      <c r="C103" s="19">
        <v>4219.0828287189515</v>
      </c>
      <c r="E103">
        <f t="shared" si="1"/>
        <v>8.347373044242353</v>
      </c>
      <c r="F103">
        <f>'Fit US Avg Rain Fall'!$B$17+'Fit US Avg Rain Fall'!$B$18*'US Avg Rainfall Data'!B103</f>
        <v>8.3473730442423459</v>
      </c>
      <c r="G103" s="5">
        <f t="shared" si="2"/>
        <v>4219.0828287189215</v>
      </c>
      <c r="H103" s="5">
        <f t="shared" si="3"/>
        <v>11602.477778977034</v>
      </c>
      <c r="I103" s="19">
        <f t="shared" si="4"/>
        <v>4787079.3792155692</v>
      </c>
      <c r="J103" s="5">
        <f>I103/$C$2*100</f>
        <v>37.22257259457124</v>
      </c>
    </row>
    <row r="104" spans="1:10" x14ac:dyDescent="0.25">
      <c r="A104">
        <v>64</v>
      </c>
      <c r="B104">
        <v>2084</v>
      </c>
      <c r="C104" s="19">
        <v>4082.6152073167764</v>
      </c>
      <c r="E104">
        <f t="shared" si="1"/>
        <v>8.3144930442423526</v>
      </c>
      <c r="F104">
        <f>'Fit US Avg Rain Fall'!$B$17+'Fit US Avg Rain Fall'!$B$18*'US Avg Rainfall Data'!B104</f>
        <v>8.3144930442423544</v>
      </c>
      <c r="G104" s="5">
        <f t="shared" si="2"/>
        <v>4082.6152073167827</v>
      </c>
      <c r="H104" s="5">
        <f t="shared" si="3"/>
        <v>11227.191820121152</v>
      </c>
      <c r="I104" s="19">
        <f t="shared" si="4"/>
        <v>4802389.186243007</v>
      </c>
      <c r="J104" s="5">
        <f>I104/$C$2*100</f>
        <v>37.341616035956804</v>
      </c>
    </row>
    <row r="105" spans="1:10" x14ac:dyDescent="0.25">
      <c r="A105">
        <v>65</v>
      </c>
      <c r="B105">
        <v>2085</v>
      </c>
      <c r="C105" s="19">
        <v>3950.5616760017647</v>
      </c>
      <c r="E105">
        <f t="shared" si="1"/>
        <v>8.2816130442423521</v>
      </c>
      <c r="F105">
        <f>'Fit US Avg Rain Fall'!$B$17+'Fit US Avg Rain Fall'!$B$18*'US Avg Rainfall Data'!B105</f>
        <v>8.2816130442423486</v>
      </c>
      <c r="G105" s="5">
        <f t="shared" si="2"/>
        <v>3950.5616760017483</v>
      </c>
      <c r="H105" s="5">
        <f t="shared" si="3"/>
        <v>10864.044609004808</v>
      </c>
      <c r="I105" s="19">
        <f t="shared" si="4"/>
        <v>4817203.7925280137</v>
      </c>
      <c r="J105" s="5">
        <f>I105/$C$2*100</f>
        <v>37.456808978087217</v>
      </c>
    </row>
    <row r="106" spans="1:10" x14ac:dyDescent="0.25">
      <c r="A106">
        <v>66</v>
      </c>
      <c r="B106">
        <v>2086</v>
      </c>
      <c r="C106" s="19">
        <v>3822.7794595786177</v>
      </c>
      <c r="E106">
        <f t="shared" ref="E106:E147" si="5">LN(C106)</f>
        <v>8.2487330442423534</v>
      </c>
      <c r="F106">
        <f>'Fit US Avg Rain Fall'!$B$17+'Fit US Avg Rain Fall'!$B$18*'US Avg Rainfall Data'!B106</f>
        <v>8.2487330442423428</v>
      </c>
      <c r="G106" s="5">
        <f t="shared" ref="G106:G169" si="6">EXP(F106)</f>
        <v>3822.7794595785799</v>
      </c>
      <c r="H106" s="5">
        <f t="shared" ref="H106:H169" si="7">G106*44/16</f>
        <v>10512.643513841094</v>
      </c>
      <c r="I106" s="19">
        <f t="shared" ref="I106:I169" si="8">I105+G106+H106</f>
        <v>4831539.2155014342</v>
      </c>
      <c r="J106" s="5">
        <f>I106/$C$2*100</f>
        <v>37.568275966626992</v>
      </c>
    </row>
    <row r="107" spans="1:10" x14ac:dyDescent="0.25">
      <c r="A107">
        <v>67</v>
      </c>
      <c r="B107">
        <v>2087</v>
      </c>
      <c r="C107" s="19">
        <v>3699.130400962677</v>
      </c>
      <c r="E107">
        <f t="shared" si="5"/>
        <v>8.215853044242353</v>
      </c>
      <c r="F107">
        <f>'Fit US Avg Rain Fall'!$B$17+'Fit US Avg Rain Fall'!$B$18*'US Avg Rainfall Data'!B107</f>
        <v>8.2158530442423512</v>
      </c>
      <c r="G107" s="5">
        <f t="shared" si="6"/>
        <v>3699.1304009626701</v>
      </c>
      <c r="H107" s="5">
        <f t="shared" si="7"/>
        <v>10172.608602647342</v>
      </c>
      <c r="I107" s="19">
        <f t="shared" si="8"/>
        <v>4845410.954505045</v>
      </c>
      <c r="J107" s="5">
        <f>I107/$C$2*100</f>
        <v>37.676137518770183</v>
      </c>
    </row>
    <row r="108" spans="1:10" x14ac:dyDescent="0.25">
      <c r="A108">
        <v>68</v>
      </c>
      <c r="B108">
        <v>2088</v>
      </c>
      <c r="C108" s="19">
        <v>3579.4808118056121</v>
      </c>
      <c r="E108">
        <f t="shared" si="5"/>
        <v>8.1829730442423525</v>
      </c>
      <c r="F108">
        <f>'Fit US Avg Rain Fall'!$B$17+'Fit US Avg Rain Fall'!$B$18*'US Avg Rainfall Data'!B108</f>
        <v>8.1829730442423454</v>
      </c>
      <c r="G108" s="5">
        <f t="shared" si="6"/>
        <v>3579.4808118055853</v>
      </c>
      <c r="H108" s="5">
        <f t="shared" si="7"/>
        <v>9843.5722324653598</v>
      </c>
      <c r="I108" s="19">
        <f t="shared" si="8"/>
        <v>4858834.0075493157</v>
      </c>
      <c r="J108" s="5">
        <f>I108/$C$2*100</f>
        <v>37.780510253542552</v>
      </c>
    </row>
    <row r="109" spans="1:10" x14ac:dyDescent="0.25">
      <c r="A109">
        <v>69</v>
      </c>
      <c r="B109">
        <v>2089</v>
      </c>
      <c r="C109" s="19">
        <v>3463.7013279526832</v>
      </c>
      <c r="E109">
        <f t="shared" si="5"/>
        <v>8.150093044242352</v>
      </c>
      <c r="F109">
        <f>'Fit US Avg Rain Fall'!$B$17+'Fit US Avg Rain Fall'!$B$18*'US Avg Rainfall Data'!B109</f>
        <v>8.1500930442423538</v>
      </c>
      <c r="G109" s="5">
        <f t="shared" si="6"/>
        <v>3463.7013279526864</v>
      </c>
      <c r="H109" s="5">
        <f t="shared" si="7"/>
        <v>9525.1786518698882</v>
      </c>
      <c r="I109" s="19">
        <f t="shared" si="8"/>
        <v>4871822.8875291385</v>
      </c>
      <c r="J109" s="5">
        <f>I109/$C$2*100</f>
        <v>37.881507017889156</v>
      </c>
    </row>
    <row r="110" spans="1:10" x14ac:dyDescent="0.25">
      <c r="A110">
        <v>70</v>
      </c>
      <c r="B110">
        <v>2090</v>
      </c>
      <c r="C110" s="19">
        <v>3351.6667695752699</v>
      </c>
      <c r="E110">
        <f t="shared" si="5"/>
        <v>8.1172130442423533</v>
      </c>
      <c r="F110">
        <f>'Fit US Avg Rain Fall'!$B$17+'Fit US Avg Rain Fall'!$B$18*'US Avg Rainfall Data'!B110</f>
        <v>8.117213044242348</v>
      </c>
      <c r="G110" s="5">
        <f t="shared" si="6"/>
        <v>3351.666769575254</v>
      </c>
      <c r="H110" s="5">
        <f t="shared" si="7"/>
        <v>9217.0836163319491</v>
      </c>
      <c r="I110" s="19">
        <f t="shared" si="8"/>
        <v>4884391.637915046</v>
      </c>
      <c r="J110" s="5">
        <f>I110/$C$2*100</f>
        <v>37.979237008683484</v>
      </c>
    </row>
    <row r="111" spans="1:10" x14ac:dyDescent="0.25">
      <c r="A111">
        <v>71</v>
      </c>
      <c r="B111">
        <v>2091</v>
      </c>
      <c r="C111" s="19">
        <v>3243.2560058274712</v>
      </c>
      <c r="E111">
        <f t="shared" si="5"/>
        <v>8.0843330442423529</v>
      </c>
      <c r="F111">
        <f>'Fit US Avg Rain Fall'!$B$17+'Fit US Avg Rain Fall'!$B$18*'US Avg Rainfall Data'!B111</f>
        <v>8.0843330442423564</v>
      </c>
      <c r="G111" s="5">
        <f t="shared" si="6"/>
        <v>3243.2560058274826</v>
      </c>
      <c r="H111" s="5">
        <f t="shared" si="7"/>
        <v>8918.9540160255765</v>
      </c>
      <c r="I111" s="19">
        <f t="shared" si="8"/>
        <v>4896553.8479368985</v>
      </c>
      <c r="J111" s="5">
        <f>I111/$C$2*100</f>
        <v>38.073805890790268</v>
      </c>
    </row>
    <row r="112" spans="1:10" x14ac:dyDescent="0.25">
      <c r="A112">
        <v>72</v>
      </c>
      <c r="B112">
        <v>2092</v>
      </c>
      <c r="C112" s="19">
        <v>3138.3518238804249</v>
      </c>
      <c r="E112">
        <f t="shared" si="5"/>
        <v>8.0514530442423524</v>
      </c>
      <c r="F112">
        <f>'Fit US Avg Rain Fall'!$B$17+'Fit US Avg Rain Fall'!$B$18*'US Avg Rainfall Data'!B112</f>
        <v>8.0514530442423506</v>
      </c>
      <c r="G112" s="5">
        <f t="shared" si="6"/>
        <v>3138.3518238804177</v>
      </c>
      <c r="H112" s="5">
        <f t="shared" si="7"/>
        <v>8630.4675156711492</v>
      </c>
      <c r="I112" s="19">
        <f t="shared" si="8"/>
        <v>4908322.6672764495</v>
      </c>
      <c r="J112" s="5">
        <f>I112/$C$2*100</f>
        <v>38.16531591130942</v>
      </c>
    </row>
    <row r="113" spans="1:10" x14ac:dyDescent="0.25">
      <c r="A113">
        <v>73</v>
      </c>
      <c r="B113">
        <v>2093</v>
      </c>
      <c r="C113" s="19">
        <v>3036.8408021927617</v>
      </c>
      <c r="E113">
        <f t="shared" si="5"/>
        <v>8.0185730442423537</v>
      </c>
      <c r="F113">
        <f>'Fit US Avg Rain Fall'!$B$17+'Fit US Avg Rain Fall'!$B$18*'US Avg Rainfall Data'!B113</f>
        <v>8.0185730442423448</v>
      </c>
      <c r="G113" s="5">
        <f t="shared" si="6"/>
        <v>3036.8408021927371</v>
      </c>
      <c r="H113" s="5">
        <f t="shared" si="7"/>
        <v>8351.3122060300266</v>
      </c>
      <c r="I113" s="19">
        <f t="shared" si="8"/>
        <v>4919710.8202846721</v>
      </c>
      <c r="J113" s="5">
        <f>I113/$C$2*100</f>
        <v>38.25386601012481</v>
      </c>
    </row>
    <row r="114" spans="1:10" x14ac:dyDescent="0.25">
      <c r="A114">
        <v>74</v>
      </c>
      <c r="B114">
        <v>2094</v>
      </c>
      <c r="C114" s="19">
        <v>2938.6131878801625</v>
      </c>
      <c r="E114">
        <f t="shared" si="5"/>
        <v>7.9856930442423533</v>
      </c>
      <c r="F114">
        <f>'Fit US Avg Rain Fall'!$B$17+'Fit US Avg Rain Fall'!$B$18*'US Avg Rainfall Data'!B114</f>
        <v>7.9856930442423533</v>
      </c>
      <c r="G114" s="5">
        <f t="shared" si="6"/>
        <v>2938.613187880163</v>
      </c>
      <c r="H114" s="5">
        <f t="shared" si="7"/>
        <v>8081.1862666704483</v>
      </c>
      <c r="I114" s="19">
        <f t="shared" si="8"/>
        <v>4930730.6197392223</v>
      </c>
      <c r="J114" s="5">
        <f>I114/$C$2*100</f>
        <v>38.339551926877213</v>
      </c>
    </row>
    <row r="115" spans="1:10" x14ac:dyDescent="0.25">
      <c r="A115">
        <v>75</v>
      </c>
      <c r="B115">
        <v>2095</v>
      </c>
      <c r="C115" s="19">
        <v>2843.5627780514387</v>
      </c>
      <c r="E115">
        <f t="shared" si="5"/>
        <v>7.9528130442423528</v>
      </c>
      <c r="F115">
        <f>'Fit US Avg Rain Fall'!$B$17+'Fit US Avg Rain Fall'!$B$18*'US Avg Rainfall Data'!B115</f>
        <v>7.9528130442423475</v>
      </c>
      <c r="G115" s="5">
        <f t="shared" si="6"/>
        <v>2843.5627780514233</v>
      </c>
      <c r="H115" s="5">
        <f t="shared" si="7"/>
        <v>7819.7976396414142</v>
      </c>
      <c r="I115" s="19">
        <f t="shared" si="8"/>
        <v>4941393.9801569143</v>
      </c>
      <c r="J115" s="5">
        <f>I115/$C$2*100</f>
        <v>38.422466304477247</v>
      </c>
    </row>
    <row r="116" spans="1:10" x14ac:dyDescent="0.25">
      <c r="A116">
        <v>76</v>
      </c>
      <c r="B116">
        <v>2096</v>
      </c>
      <c r="C116" s="19">
        <v>2751.5868049828405</v>
      </c>
      <c r="E116">
        <f t="shared" si="5"/>
        <v>7.9199330442423532</v>
      </c>
      <c r="F116">
        <f>'Fit US Avg Rain Fall'!$B$17+'Fit US Avg Rain Fall'!$B$18*'US Avg Rainfall Data'!B116</f>
        <v>7.9199330442423559</v>
      </c>
      <c r="G116" s="5">
        <f t="shared" si="6"/>
        <v>2751.5868049828487</v>
      </c>
      <c r="H116" s="5">
        <f t="shared" si="7"/>
        <v>7566.8637137028336</v>
      </c>
      <c r="I116" s="19">
        <f t="shared" si="8"/>
        <v>4951712.4306756007</v>
      </c>
      <c r="J116" s="5">
        <f>I116/$C$2*100</f>
        <v>38.502698789270141</v>
      </c>
    </row>
    <row r="117" spans="1:10" x14ac:dyDescent="0.25">
      <c r="A117">
        <v>77</v>
      </c>
      <c r="B117">
        <v>2097</v>
      </c>
      <c r="C117" s="19">
        <v>2662.5858250064343</v>
      </c>
      <c r="E117">
        <f t="shared" si="5"/>
        <v>7.8870530442423528</v>
      </c>
      <c r="F117">
        <f>'Fit US Avg Rain Fall'!$B$17+'Fit US Avg Rain Fall'!$B$18*'US Avg Rainfall Data'!B117</f>
        <v>7.8870530442423501</v>
      </c>
      <c r="G117" s="5">
        <f t="shared" si="6"/>
        <v>2662.5858250064266</v>
      </c>
      <c r="H117" s="5">
        <f t="shared" si="7"/>
        <v>7322.1110187676732</v>
      </c>
      <c r="I117" s="19">
        <f t="shared" si="8"/>
        <v>4961697.1275193747</v>
      </c>
      <c r="J117" s="5">
        <f>I117/$C$2*100</f>
        <v>38.580336127960578</v>
      </c>
    </row>
    <row r="118" spans="1:10" x14ac:dyDescent="0.25">
      <c r="A118">
        <v>78</v>
      </c>
      <c r="B118">
        <v>2098</v>
      </c>
      <c r="C118" s="19">
        <v>2576.4636109924227</v>
      </c>
      <c r="E118">
        <f t="shared" si="5"/>
        <v>7.8541730442423532</v>
      </c>
      <c r="F118">
        <f>'Fit US Avg Rain Fall'!$B$17+'Fit US Avg Rain Fall'!$B$18*'US Avg Rainfall Data'!B118</f>
        <v>7.8541730442423443</v>
      </c>
      <c r="G118" s="5">
        <f t="shared" si="6"/>
        <v>2576.4636109924004</v>
      </c>
      <c r="H118" s="5">
        <f t="shared" si="7"/>
        <v>7085.2749302291013</v>
      </c>
      <c r="I118" s="19">
        <f t="shared" si="8"/>
        <v>4971358.8660605969</v>
      </c>
      <c r="J118" s="5">
        <f>I118/$C$2*100</f>
        <v>38.655462261402583</v>
      </c>
    </row>
    <row r="119" spans="1:10" x14ac:dyDescent="0.25">
      <c r="A119">
        <v>79</v>
      </c>
      <c r="B119">
        <v>2099</v>
      </c>
      <c r="C119" s="19">
        <v>2493.1270483091648</v>
      </c>
      <c r="E119">
        <f t="shared" si="5"/>
        <v>7.8212930442423527</v>
      </c>
      <c r="F119">
        <f>'Fit US Avg Rain Fall'!$B$17+'Fit US Avg Rain Fall'!$B$18*'US Avg Rainfall Data'!B119</f>
        <v>7.8212930442423527</v>
      </c>
      <c r="G119" s="5">
        <f t="shared" si="6"/>
        <v>2493.1270483091648</v>
      </c>
      <c r="H119" s="5">
        <f t="shared" si="7"/>
        <v>6856.0993828502033</v>
      </c>
      <c r="I119" s="19">
        <f t="shared" si="8"/>
        <v>4980708.0924917562</v>
      </c>
      <c r="J119" s="5">
        <f>I119/$C$2*100</f>
        <v>38.72815841535563</v>
      </c>
    </row>
    <row r="120" spans="1:10" x14ac:dyDescent="0.25">
      <c r="A120">
        <v>80</v>
      </c>
      <c r="B120">
        <v>2100</v>
      </c>
      <c r="C120" s="19">
        <v>2412.4860341483977</v>
      </c>
      <c r="E120">
        <f t="shared" si="5"/>
        <v>7.7884130442423531</v>
      </c>
      <c r="F120">
        <f>'Fit US Avg Rain Fall'!$B$17+'Fit US Avg Rain Fall'!$B$18*'US Avg Rainfall Data'!B120</f>
        <v>7.7884130442423469</v>
      </c>
      <c r="G120" s="5">
        <f t="shared" si="6"/>
        <v>2412.4860341483832</v>
      </c>
      <c r="H120" s="5">
        <f t="shared" si="7"/>
        <v>6634.3365939080541</v>
      </c>
      <c r="I120" s="19">
        <f t="shared" si="8"/>
        <v>4989754.9151198128</v>
      </c>
      <c r="J120" s="5">
        <f>I120/$C$2*100</f>
        <v>38.798503188305318</v>
      </c>
    </row>
    <row r="121" spans="1:10" x14ac:dyDescent="0.25">
      <c r="A121">
        <v>81</v>
      </c>
      <c r="B121">
        <v>2101</v>
      </c>
      <c r="C121" s="19">
        <v>2334.4533801068178</v>
      </c>
      <c r="E121">
        <f t="shared" si="5"/>
        <v>7.7555330442423527</v>
      </c>
      <c r="F121">
        <f>'Fit US Avg Rain Fall'!$B$17+'Fit US Avg Rain Fall'!$B$18*'US Avg Rainfall Data'!B121</f>
        <v>7.7555330442423553</v>
      </c>
      <c r="G121" s="5">
        <f t="shared" si="6"/>
        <v>2334.4533801068237</v>
      </c>
      <c r="H121" s="5">
        <f t="shared" si="7"/>
        <v>6419.746795293765</v>
      </c>
      <c r="I121" s="19">
        <f t="shared" si="8"/>
        <v>4998509.1152952136</v>
      </c>
      <c r="J121" s="5">
        <f>I121/$C$2*100</f>
        <v>38.866572636443372</v>
      </c>
    </row>
    <row r="122" spans="1:10" x14ac:dyDescent="0.25">
      <c r="A122">
        <v>82</v>
      </c>
      <c r="B122">
        <v>2102</v>
      </c>
      <c r="C122" s="19">
        <v>2258.9447179186959</v>
      </c>
      <c r="E122">
        <f t="shared" si="5"/>
        <v>7.7226530442423531</v>
      </c>
      <c r="F122">
        <f>'Fit US Avg Rain Fall'!$B$17+'Fit US Avg Rain Fall'!$B$18*'US Avg Rainfall Data'!B122</f>
        <v>7.7226530442423496</v>
      </c>
      <c r="G122" s="5">
        <f t="shared" si="6"/>
        <v>2258.9447179186886</v>
      </c>
      <c r="H122" s="5">
        <f t="shared" si="7"/>
        <v>6212.0979742763939</v>
      </c>
      <c r="I122" s="19">
        <f t="shared" si="8"/>
        <v>5006980.1579874083</v>
      </c>
      <c r="J122" s="5">
        <f>I122/$C$2*100</f>
        <v>38.932440355898983</v>
      </c>
    </row>
    <row r="123" spans="1:10" x14ac:dyDescent="0.25">
      <c r="A123">
        <v>83</v>
      </c>
      <c r="B123">
        <v>2103</v>
      </c>
      <c r="C123" s="19">
        <v>2185.8784082376014</v>
      </c>
      <c r="E123">
        <f t="shared" si="5"/>
        <v>7.6897730442423526</v>
      </c>
      <c r="F123">
        <f>'Fit US Avg Rain Fall'!$B$17+'Fit US Avg Rain Fall'!$B$18*'US Avg Rainfall Data'!B123</f>
        <v>7.6897730442423438</v>
      </c>
      <c r="G123" s="5">
        <f t="shared" si="6"/>
        <v>2185.8784082375814</v>
      </c>
      <c r="H123" s="5">
        <f t="shared" si="7"/>
        <v>6011.1656226533487</v>
      </c>
      <c r="I123" s="19">
        <f t="shared" si="8"/>
        <v>5015177.2020182991</v>
      </c>
      <c r="J123" s="5">
        <f>I123/$C$2*100</f>
        <v>38.996177562310372</v>
      </c>
    </row>
    <row r="124" spans="1:10" x14ac:dyDescent="0.25">
      <c r="A124">
        <v>84</v>
      </c>
      <c r="B124">
        <v>2104</v>
      </c>
      <c r="C124" s="19">
        <v>2115.1754523686045</v>
      </c>
      <c r="E124">
        <f t="shared" si="5"/>
        <v>7.6568930442423531</v>
      </c>
      <c r="F124">
        <f>'Fit US Avg Rain Fall'!$B$17+'Fit US Avg Rain Fall'!$B$18*'US Avg Rainfall Data'!B124</f>
        <v>7.6568930442423522</v>
      </c>
      <c r="G124" s="5">
        <f t="shared" si="6"/>
        <v>2115.1754523686031</v>
      </c>
      <c r="H124" s="5">
        <f t="shared" si="7"/>
        <v>5816.7324940136587</v>
      </c>
      <c r="I124" s="19">
        <f t="shared" si="8"/>
        <v>5023109.1099646809</v>
      </c>
      <c r="J124" s="5">
        <f>I124/$C$2*100</f>
        <v>39.057853167822479</v>
      </c>
    </row>
    <row r="125" spans="1:10" x14ac:dyDescent="0.25">
      <c r="A125">
        <v>85</v>
      </c>
      <c r="B125">
        <v>2105</v>
      </c>
      <c r="C125" s="19">
        <v>2046.7594068555434</v>
      </c>
      <c r="E125">
        <f t="shared" si="5"/>
        <v>7.6240130442423526</v>
      </c>
      <c r="F125">
        <f>'Fit US Avg Rain Fall'!$B$17+'Fit US Avg Rain Fall'!$B$18*'US Avg Rainfall Data'!B125</f>
        <v>7.6240130442423464</v>
      </c>
      <c r="G125" s="5">
        <f t="shared" si="6"/>
        <v>2046.7594068555302</v>
      </c>
      <c r="H125" s="5">
        <f t="shared" si="7"/>
        <v>5628.5883688527083</v>
      </c>
      <c r="I125" s="19">
        <f t="shared" si="8"/>
        <v>5030784.4577403888</v>
      </c>
      <c r="J125" s="5">
        <f>I125/$C$2*100</f>
        <v>39.117533855594296</v>
      </c>
    </row>
    <row r="126" spans="1:10" x14ac:dyDescent="0.25">
      <c r="A126">
        <v>86</v>
      </c>
      <c r="B126">
        <v>2106</v>
      </c>
      <c r="C126" s="19">
        <v>1980.5563008309784</v>
      </c>
      <c r="E126">
        <f t="shared" si="5"/>
        <v>7.591133044242353</v>
      </c>
      <c r="F126">
        <f>'Fit US Avg Rain Fall'!$B$17+'Fit US Avg Rain Fall'!$B$18*'US Avg Rainfall Data'!B126</f>
        <v>7.5911330442423548</v>
      </c>
      <c r="G126" s="5">
        <f t="shared" si="6"/>
        <v>1980.5563008309825</v>
      </c>
      <c r="H126" s="5">
        <f t="shared" si="7"/>
        <v>5446.5298272852024</v>
      </c>
      <c r="I126" s="19">
        <f t="shared" si="8"/>
        <v>5038211.5438685054</v>
      </c>
      <c r="J126" s="5">
        <f>I126/$C$2*100</f>
        <v>39.175284151896093</v>
      </c>
    </row>
    <row r="127" spans="1:10" x14ac:dyDescent="0.25">
      <c r="A127">
        <v>87</v>
      </c>
      <c r="B127">
        <v>2107</v>
      </c>
      <c r="C127" s="19">
        <v>1916.4945560395029</v>
      </c>
      <c r="E127">
        <f t="shared" si="5"/>
        <v>7.5582530442423526</v>
      </c>
      <c r="F127">
        <f>'Fit US Avg Rain Fall'!$B$17+'Fit US Avg Rain Fall'!$B$18*'US Avg Rainfall Data'!B127</f>
        <v>7.558253044242349</v>
      </c>
      <c r="G127" s="5">
        <f t="shared" si="6"/>
        <v>1916.4945560394951</v>
      </c>
      <c r="H127" s="5">
        <f t="shared" si="7"/>
        <v>5270.3600291086113</v>
      </c>
      <c r="I127" s="19">
        <f t="shared" si="8"/>
        <v>5045398.3984536538</v>
      </c>
      <c r="J127" s="5">
        <f>I127/$C$2*100</f>
        <v>39.231166495874717</v>
      </c>
    </row>
    <row r="128" spans="1:10" x14ac:dyDescent="0.25">
      <c r="A128">
        <v>88</v>
      </c>
      <c r="B128">
        <v>2108</v>
      </c>
      <c r="C128" s="19">
        <v>1854.5049094479143</v>
      </c>
      <c r="E128">
        <f t="shared" si="5"/>
        <v>7.525373044242353</v>
      </c>
      <c r="F128">
        <f>'Fit US Avg Rain Fall'!$B$17+'Fit US Avg Rain Fall'!$B$18*'US Avg Rainfall Data'!B128</f>
        <v>7.5253730442423432</v>
      </c>
      <c r="G128" s="5">
        <f t="shared" si="6"/>
        <v>1854.5049094478964</v>
      </c>
      <c r="H128" s="5">
        <f t="shared" si="7"/>
        <v>5099.888500981715</v>
      </c>
      <c r="I128" s="19">
        <f t="shared" si="8"/>
        <v>5052352.7918640841</v>
      </c>
      <c r="J128" s="5">
        <f>I128/$C$2*100</f>
        <v>39.285241307062286</v>
      </c>
    </row>
    <row r="129" spans="1:10" x14ac:dyDescent="0.25">
      <c r="A129">
        <v>89</v>
      </c>
      <c r="B129">
        <v>2109</v>
      </c>
      <c r="C129" s="19">
        <v>1794.5203383585965</v>
      </c>
      <c r="E129">
        <f t="shared" si="5"/>
        <v>7.4924930442423525</v>
      </c>
      <c r="F129">
        <f>'Fit US Avg Rain Fall'!$B$17+'Fit US Avg Rain Fall'!$B$18*'US Avg Rainfall Data'!B129</f>
        <v>7.4924930442423516</v>
      </c>
      <c r="G129" s="5">
        <f t="shared" si="6"/>
        <v>1794.5203383585945</v>
      </c>
      <c r="H129" s="5">
        <f t="shared" si="7"/>
        <v>4934.9309304861345</v>
      </c>
      <c r="I129" s="19">
        <f t="shared" si="8"/>
        <v>5059082.2431329284</v>
      </c>
      <c r="J129" s="5">
        <f>I129/$C$2*100</f>
        <v>39.337567050701246</v>
      </c>
    </row>
    <row r="130" spans="1:10" x14ac:dyDescent="0.25">
      <c r="A130">
        <v>90</v>
      </c>
      <c r="B130">
        <v>2110</v>
      </c>
      <c r="C130" s="19">
        <v>1736.4759879451256</v>
      </c>
      <c r="E130">
        <f t="shared" si="5"/>
        <v>7.4596130442423529</v>
      </c>
      <c r="F130">
        <f>'Fit US Avg Rain Fall'!$B$17+'Fit US Avg Rain Fall'!$B$18*'US Avg Rainfall Data'!B130</f>
        <v>7.4596130442423458</v>
      </c>
      <c r="G130" s="5">
        <f t="shared" si="6"/>
        <v>1736.475987945113</v>
      </c>
      <c r="H130" s="5">
        <f t="shared" si="7"/>
        <v>4775.3089668490611</v>
      </c>
      <c r="I130" s="19">
        <f t="shared" si="8"/>
        <v>5065594.0280877221</v>
      </c>
      <c r="J130" s="5">
        <f>I130/$C$2*100</f>
        <v>39.388200300956591</v>
      </c>
    </row>
    <row r="131" spans="1:10" x14ac:dyDescent="0.25">
      <c r="A131">
        <v>91</v>
      </c>
      <c r="B131">
        <v>2111</v>
      </c>
      <c r="C131" s="19">
        <v>1680.3091011317622</v>
      </c>
      <c r="E131">
        <f t="shared" si="5"/>
        <v>7.4267330442423534</v>
      </c>
      <c r="F131">
        <f>'Fit US Avg Rain Fall'!$B$17+'Fit US Avg Rain Fall'!$B$18*'US Avg Rainfall Data'!B131</f>
        <v>7.4267330442423543</v>
      </c>
      <c r="G131" s="5">
        <f t="shared" si="6"/>
        <v>1680.3091011317645</v>
      </c>
      <c r="H131" s="5">
        <f t="shared" si="7"/>
        <v>4620.8500281123524</v>
      </c>
      <c r="I131" s="19">
        <f t="shared" si="8"/>
        <v>5071895.1872169664</v>
      </c>
      <c r="J131" s="5">
        <f>I131/$C$2*100</f>
        <v>39.437195802083352</v>
      </c>
    </row>
    <row r="132" spans="1:10" x14ac:dyDescent="0.25">
      <c r="A132">
        <v>92</v>
      </c>
      <c r="B132">
        <v>2112</v>
      </c>
      <c r="C132" s="19">
        <v>1625.9589507410185</v>
      </c>
      <c r="E132">
        <f t="shared" si="5"/>
        <v>7.3938530442423529</v>
      </c>
      <c r="F132">
        <f>'Fit US Avg Rain Fall'!$B$17+'Fit US Avg Rain Fall'!$B$18*'US Avg Rainfall Data'!B132</f>
        <v>7.3938530442423485</v>
      </c>
      <c r="G132" s="5">
        <f t="shared" si="6"/>
        <v>1625.9589507410117</v>
      </c>
      <c r="H132" s="5">
        <f t="shared" si="7"/>
        <v>4471.3871145377825</v>
      </c>
      <c r="I132" s="19">
        <f t="shared" si="8"/>
        <v>5077992.5332822455</v>
      </c>
      <c r="J132" s="5">
        <f>I132/$C$2*100</f>
        <v>39.484606527615604</v>
      </c>
    </row>
    <row r="133" spans="1:10" x14ac:dyDescent="0.25">
      <c r="A133">
        <v>93</v>
      </c>
      <c r="B133">
        <v>2113</v>
      </c>
      <c r="C133" s="19">
        <v>1573.366773835932</v>
      </c>
      <c r="E133">
        <f t="shared" si="5"/>
        <v>7.3609730442423533</v>
      </c>
      <c r="F133">
        <f>'Fit US Avg Rain Fall'!$B$17+'Fit US Avg Rain Fall'!$B$18*'US Avg Rainfall Data'!B133</f>
        <v>7.3609730442423427</v>
      </c>
      <c r="G133" s="5">
        <f t="shared" si="6"/>
        <v>1573.3667738359159</v>
      </c>
      <c r="H133" s="5">
        <f t="shared" si="7"/>
        <v>4326.7586280487685</v>
      </c>
      <c r="I133" s="19">
        <f t="shared" si="8"/>
        <v>5083892.6586841308</v>
      </c>
      <c r="J133" s="5">
        <f>I133/$C$2*100</f>
        <v>39.530483737641049</v>
      </c>
    </row>
    <row r="134" spans="1:10" x14ac:dyDescent="0.25">
      <c r="A134">
        <v>94</v>
      </c>
      <c r="B134">
        <v>2114</v>
      </c>
      <c r="C134" s="19">
        <v>1522.4757081860557</v>
      </c>
      <c r="E134">
        <f t="shared" si="5"/>
        <v>7.3280930442423529</v>
      </c>
      <c r="F134">
        <f>'Fit US Avg Rain Fall'!$B$17+'Fit US Avg Rain Fall'!$B$18*'US Avg Rainfall Data'!B134</f>
        <v>7.3280930442423511</v>
      </c>
      <c r="G134" s="5">
        <f t="shared" si="6"/>
        <v>1522.4757081860528</v>
      </c>
      <c r="H134" s="5">
        <f t="shared" si="7"/>
        <v>4186.8081975116447</v>
      </c>
      <c r="I134" s="19">
        <f t="shared" si="8"/>
        <v>5089601.9425898278</v>
      </c>
      <c r="J134" s="5">
        <f>I134/$C$2*100</f>
        <v>39.574877034222986</v>
      </c>
    </row>
    <row r="135" spans="1:10" x14ac:dyDescent="0.25">
      <c r="A135">
        <v>95</v>
      </c>
      <c r="B135">
        <v>2115</v>
      </c>
      <c r="C135" s="19">
        <v>1473.2307307884855</v>
      </c>
      <c r="E135">
        <f t="shared" si="5"/>
        <v>7.2952130442423533</v>
      </c>
      <c r="F135">
        <f>'Fit US Avg Rain Fall'!$B$17+'Fit US Avg Rain Fall'!$B$18*'US Avg Rainfall Data'!B135</f>
        <v>7.2952130442423453</v>
      </c>
      <c r="G135" s="5">
        <f t="shared" si="6"/>
        <v>1473.2307307884741</v>
      </c>
      <c r="H135" s="5">
        <f t="shared" si="7"/>
        <v>4051.384509668304</v>
      </c>
      <c r="I135" s="19">
        <f t="shared" si="8"/>
        <v>5095126.5578302853</v>
      </c>
      <c r="J135" s="5">
        <f>I135/$C$2*100</f>
        <v>39.617834415029719</v>
      </c>
    </row>
    <row r="136" spans="1:10" x14ac:dyDescent="0.25">
      <c r="A136">
        <v>96</v>
      </c>
      <c r="B136">
        <v>2116</v>
      </c>
      <c r="C136" s="19">
        <v>1425.5785983774381</v>
      </c>
      <c r="E136">
        <f t="shared" si="5"/>
        <v>7.2623330442423528</v>
      </c>
      <c r="F136">
        <f>'Fit US Avg Rain Fall'!$B$17+'Fit US Avg Rain Fall'!$B$18*'US Avg Rainfall Data'!B136</f>
        <v>7.2623330442423537</v>
      </c>
      <c r="G136" s="5">
        <f t="shared" si="6"/>
        <v>1425.5785983774392</v>
      </c>
      <c r="H136" s="5">
        <f t="shared" si="7"/>
        <v>3920.3411455379578</v>
      </c>
      <c r="I136" s="19">
        <f t="shared" si="8"/>
        <v>5100472.4775742004</v>
      </c>
      <c r="J136" s="5">
        <f>I136/$C$2*100</f>
        <v>39.659402325229124</v>
      </c>
    </row>
    <row r="137" spans="1:10" x14ac:dyDescent="0.25">
      <c r="A137">
        <v>97</v>
      </c>
      <c r="B137">
        <v>2117</v>
      </c>
      <c r="C137" s="19">
        <v>1379.4677898580696</v>
      </c>
      <c r="E137">
        <f t="shared" si="5"/>
        <v>7.2294530442423532</v>
      </c>
      <c r="F137">
        <f>'Fit US Avg Rain Fall'!$B$17+'Fit US Avg Rain Fall'!$B$18*'US Avg Rainfall Data'!B137</f>
        <v>7.2294530442423479</v>
      </c>
      <c r="G137" s="5">
        <f t="shared" si="6"/>
        <v>1379.4677898580628</v>
      </c>
      <c r="H137" s="5">
        <f t="shared" si="7"/>
        <v>3793.5364221096729</v>
      </c>
      <c r="I137" s="19">
        <f t="shared" si="8"/>
        <v>5105645.4817861672</v>
      </c>
      <c r="J137" s="5">
        <f>I137/$C$2*100</f>
        <v>39.699625707704868</v>
      </c>
    </row>
    <row r="138" spans="1:10" x14ac:dyDescent="0.25">
      <c r="A138">
        <v>98</v>
      </c>
      <c r="B138">
        <v>2118</v>
      </c>
      <c r="C138" s="19">
        <v>1334.8484506022899</v>
      </c>
      <c r="E138">
        <f t="shared" si="5"/>
        <v>7.1965730442423528</v>
      </c>
      <c r="F138">
        <f>'Fit US Avg Rain Fall'!$B$17+'Fit US Avg Rain Fall'!$B$18*'US Avg Rainfall Data'!B138</f>
        <v>7.1965730442423563</v>
      </c>
      <c r="G138" s="5">
        <f t="shared" si="6"/>
        <v>1334.8484506022946</v>
      </c>
      <c r="H138" s="5">
        <f t="shared" si="7"/>
        <v>3670.8332391563104</v>
      </c>
      <c r="I138" s="19">
        <f t="shared" si="8"/>
        <v>5110651.163475926</v>
      </c>
      <c r="J138" s="5">
        <f>I138/$C$2*100</f>
        <v>39.738548051648301</v>
      </c>
    </row>
    <row r="139" spans="1:10" x14ac:dyDescent="0.25">
      <c r="A139">
        <v>99</v>
      </c>
      <c r="B139">
        <v>2119</v>
      </c>
      <c r="C139" s="19">
        <v>1291.6723385463474</v>
      </c>
      <c r="E139">
        <f t="shared" si="5"/>
        <v>7.1636930442423523</v>
      </c>
      <c r="F139">
        <f>'Fit US Avg Rain Fall'!$B$17+'Fit US Avg Rain Fall'!$B$18*'US Avg Rainfall Data'!B139</f>
        <v>7.1636930442423505</v>
      </c>
      <c r="G139" s="5">
        <f t="shared" si="6"/>
        <v>1291.6723385463445</v>
      </c>
      <c r="H139" s="5">
        <f t="shared" si="7"/>
        <v>3552.0989310024474</v>
      </c>
      <c r="I139" s="19">
        <f t="shared" si="8"/>
        <v>5115494.9347454747</v>
      </c>
      <c r="J139" s="5">
        <f>I139/$C$2*100</f>
        <v>39.776211439578553</v>
      </c>
    </row>
    <row r="140" spans="1:10" x14ac:dyDescent="0.25">
      <c r="A140">
        <v>100</v>
      </c>
      <c r="B140">
        <v>2120</v>
      </c>
      <c r="C140" s="19">
        <v>1249.8927720319057</v>
      </c>
      <c r="E140">
        <f t="shared" si="5"/>
        <v>7.1308130442423527</v>
      </c>
      <c r="F140">
        <f>'Fit US Avg Rain Fall'!$B$17+'Fit US Avg Rain Fall'!$B$18*'US Avg Rainfall Data'!B140</f>
        <v>7.1308130442423447</v>
      </c>
      <c r="G140" s="5">
        <f t="shared" si="6"/>
        <v>1249.8927720318952</v>
      </c>
      <c r="H140" s="5">
        <f t="shared" si="7"/>
        <v>3437.2051230877119</v>
      </c>
      <c r="I140" s="19">
        <f t="shared" si="8"/>
        <v>5120182.0326405941</v>
      </c>
      <c r="J140" s="5">
        <f>I140/$C$2*100</f>
        <v>39.812656592841819</v>
      </c>
    </row>
    <row r="141" spans="1:10" x14ac:dyDescent="0.25">
      <c r="A141">
        <v>101</v>
      </c>
      <c r="B141">
        <v>2121</v>
      </c>
      <c r="C141" s="19">
        <v>1209.4645793342156</v>
      </c>
      <c r="E141">
        <f t="shared" si="5"/>
        <v>7.0979330442423532</v>
      </c>
      <c r="F141">
        <f>'Fit US Avg Rain Fall'!$B$17+'Fit US Avg Rain Fall'!$B$18*'US Avg Rainfall Data'!B141</f>
        <v>7.0979330442423532</v>
      </c>
      <c r="G141" s="5">
        <f t="shared" si="6"/>
        <v>1209.4645793342161</v>
      </c>
      <c r="H141" s="5">
        <f t="shared" si="7"/>
        <v>3326.027593169094</v>
      </c>
      <c r="I141" s="19">
        <f t="shared" si="8"/>
        <v>5124717.5248130979</v>
      </c>
      <c r="J141" s="5">
        <f>I141/$C$2*100</f>
        <v>39.847922915638996</v>
      </c>
    </row>
    <row r="142" spans="1:10" x14ac:dyDescent="0.25">
      <c r="A142">
        <v>102</v>
      </c>
      <c r="B142">
        <v>2122</v>
      </c>
      <c r="C142" s="19">
        <v>1170.3440498228204</v>
      </c>
      <c r="E142">
        <f t="shared" si="5"/>
        <v>7.0650530442423527</v>
      </c>
      <c r="F142">
        <f>'Fit US Avg Rain Fall'!$B$17+'Fit US Avg Rain Fall'!$B$18*'US Avg Rainfall Data'!B142</f>
        <v>7.0650530442423474</v>
      </c>
      <c r="G142" s="5">
        <f t="shared" si="6"/>
        <v>1170.3440498228138</v>
      </c>
      <c r="H142" s="5">
        <f t="shared" si="7"/>
        <v>3218.4461370127378</v>
      </c>
      <c r="I142" s="19">
        <f t="shared" si="8"/>
        <v>5129106.3149999334</v>
      </c>
      <c r="J142" s="5">
        <f>I142/$C$2*100</f>
        <v>39.882048537629124</v>
      </c>
    </row>
    <row r="143" spans="1:10" x14ac:dyDescent="0.25">
      <c r="A143">
        <v>103</v>
      </c>
      <c r="B143">
        <v>2123</v>
      </c>
      <c r="C143" s="19">
        <v>1132.4888867019763</v>
      </c>
      <c r="E143">
        <f t="shared" si="5"/>
        <v>7.0321730442423531</v>
      </c>
      <c r="F143">
        <f>'Fit US Avg Rain Fall'!$B$17+'Fit US Avg Rain Fall'!$B$18*'US Avg Rainfall Data'!B143</f>
        <v>7.0321730442423558</v>
      </c>
      <c r="G143" s="5">
        <f t="shared" si="6"/>
        <v>1132.4888867019795</v>
      </c>
      <c r="H143" s="5">
        <f t="shared" si="7"/>
        <v>3114.3444384304435</v>
      </c>
      <c r="I143" s="19">
        <f t="shared" si="8"/>
        <v>5133353.1483250661</v>
      </c>
      <c r="J143" s="5">
        <f>I143/$C$2*100</f>
        <v>39.915070355154882</v>
      </c>
    </row>
    <row r="144" spans="1:10" x14ac:dyDescent="0.25">
      <c r="A144">
        <v>104</v>
      </c>
      <c r="B144">
        <v>2124</v>
      </c>
      <c r="C144" s="19">
        <v>1095.8581612797068</v>
      </c>
      <c r="E144">
        <f t="shared" si="5"/>
        <v>6.9992930442423527</v>
      </c>
      <c r="F144">
        <f>'Fit US Avg Rain Fall'!$B$17+'Fit US Avg Rain Fall'!$B$18*'US Avg Rainfall Data'!B144</f>
        <v>6.99929304424235</v>
      </c>
      <c r="G144" s="5">
        <f t="shared" si="6"/>
        <v>1095.8581612797036</v>
      </c>
      <c r="H144" s="5">
        <f t="shared" si="7"/>
        <v>3013.609943519185</v>
      </c>
      <c r="I144" s="19">
        <f t="shared" si="8"/>
        <v>5137462.6164298654</v>
      </c>
      <c r="J144" s="5">
        <f>I144/$C$2*100</f>
        <v>39.947024071134628</v>
      </c>
    </row>
    <row r="145" spans="1:10" x14ac:dyDescent="0.25">
      <c r="A145">
        <v>105</v>
      </c>
      <c r="B145">
        <v>2125</v>
      </c>
      <c r="C145" s="19">
        <v>1060.4122687160357</v>
      </c>
      <c r="E145">
        <f t="shared" si="5"/>
        <v>6.9664130442423531</v>
      </c>
      <c r="F145">
        <f>'Fit US Avg Rain Fall'!$B$17+'Fit US Avg Rain Fall'!$B$18*'US Avg Rainfall Data'!B145</f>
        <v>6.9664130442423442</v>
      </c>
      <c r="G145" s="5">
        <f t="shared" si="6"/>
        <v>1060.4122687160266</v>
      </c>
      <c r="H145" s="5">
        <f t="shared" si="7"/>
        <v>2916.133738969073</v>
      </c>
      <c r="I145" s="19">
        <f t="shared" si="8"/>
        <v>5141439.1624375507</v>
      </c>
      <c r="J145" s="5">
        <f>I145/$C$2*100</f>
        <v>39.977944233664083</v>
      </c>
    </row>
    <row r="146" spans="1:10" x14ac:dyDescent="0.25">
      <c r="A146">
        <v>106</v>
      </c>
      <c r="B146">
        <v>2126</v>
      </c>
      <c r="C146" s="19">
        <v>1026.1128852025579</v>
      </c>
      <c r="E146">
        <f t="shared" si="5"/>
        <v>6.9335330442423526</v>
      </c>
      <c r="F146">
        <f>'Fit US Avg Rain Fall'!$B$17+'Fit US Avg Rain Fall'!$B$18*'US Avg Rainfall Data'!B146</f>
        <v>6.9335330442423526</v>
      </c>
      <c r="G146" s="5">
        <f t="shared" si="6"/>
        <v>1026.1128852025574</v>
      </c>
      <c r="H146" s="5">
        <f t="shared" si="7"/>
        <v>2821.8104343070331</v>
      </c>
      <c r="I146" s="19">
        <f t="shared" si="8"/>
        <v>5145287.08575706</v>
      </c>
      <c r="J146" s="5">
        <f>I146/$C$2*100</f>
        <v>40.007864273369428</v>
      </c>
    </row>
    <row r="147" spans="1:10" x14ac:dyDescent="0.25">
      <c r="A147">
        <v>107</v>
      </c>
      <c r="B147">
        <v>2127</v>
      </c>
      <c r="C147" s="19">
        <v>992.92292652705271</v>
      </c>
      <c r="E147">
        <f t="shared" si="5"/>
        <v>6.900653044242353</v>
      </c>
      <c r="F147">
        <f>'Fit US Avg Rain Fall'!$B$17+'Fit US Avg Rain Fall'!$B$18*'US Avg Rainfall Data'!B147</f>
        <v>6.9006530442423468</v>
      </c>
      <c r="G147" s="5">
        <f t="shared" si="6"/>
        <v>992.92292652704657</v>
      </c>
      <c r="H147" s="5">
        <f t="shared" si="7"/>
        <v>2730.5380479493779</v>
      </c>
      <c r="I147" s="19">
        <f t="shared" si="8"/>
        <v>5149010.5467315372</v>
      </c>
      <c r="J147" s="5">
        <f>I147/$C$2*100</f>
        <v>40.036816539552291</v>
      </c>
    </row>
    <row r="148" spans="1:10" x14ac:dyDescent="0.25">
      <c r="A148">
        <v>108</v>
      </c>
      <c r="B148">
        <v>2128</v>
      </c>
      <c r="F148">
        <f>'Fit US Avg Rain Fall'!$B$17+'Fit US Avg Rain Fall'!$B$18*'US Avg Rainfall Data'!B148</f>
        <v>6.8677730442423552</v>
      </c>
      <c r="G148" s="5">
        <f t="shared" si="6"/>
        <v>960.80650797834028</v>
      </c>
      <c r="H148" s="5">
        <f t="shared" si="7"/>
        <v>2642.2178969404358</v>
      </c>
      <c r="I148" s="19">
        <f t="shared" si="8"/>
        <v>5152613.571136456</v>
      </c>
      <c r="J148" s="5">
        <f>I148/$C$2*100</f>
        <v>40.064832335165448</v>
      </c>
    </row>
    <row r="149" spans="1:10" x14ac:dyDescent="0.25">
      <c r="A149">
        <v>109</v>
      </c>
      <c r="B149">
        <v>2129</v>
      </c>
      <c r="F149">
        <f>'Fit US Avg Rain Fall'!$B$17+'Fit US Avg Rain Fall'!$B$18*'US Avg Rainfall Data'!B149</f>
        <v>6.8348930442423494</v>
      </c>
      <c r="G149" s="5">
        <f t="shared" si="6"/>
        <v>929.72890554801108</v>
      </c>
      <c r="H149" s="5">
        <f t="shared" si="7"/>
        <v>2556.7544902570303</v>
      </c>
      <c r="I149" s="19">
        <f t="shared" si="8"/>
        <v>5156100.0545322616</v>
      </c>
      <c r="J149" s="5">
        <f>I149/$C$2*100</f>
        <v>40.091941950657443</v>
      </c>
    </row>
    <row r="150" spans="1:10" x14ac:dyDescent="0.25">
      <c r="A150">
        <v>110</v>
      </c>
      <c r="B150">
        <v>2130</v>
      </c>
      <c r="F150">
        <f>'Fit US Avg Rain Fall'!$B$17+'Fit US Avg Rain Fall'!$B$18*'US Avg Rainfall Data'!B150</f>
        <v>6.8020130442423437</v>
      </c>
      <c r="G150" s="5">
        <f t="shared" si="6"/>
        <v>899.65651838714325</v>
      </c>
      <c r="H150" s="5">
        <f t="shared" si="7"/>
        <v>2474.0554255646439</v>
      </c>
      <c r="I150" s="19">
        <f t="shared" si="8"/>
        <v>5159473.7664762139</v>
      </c>
      <c r="J150" s="5">
        <f>I150/$C$2*100</f>
        <v>40.118174696722228</v>
      </c>
    </row>
    <row r="151" spans="1:10" x14ac:dyDescent="0.25">
      <c r="A151">
        <v>111</v>
      </c>
      <c r="B151">
        <v>2131</v>
      </c>
      <c r="F151">
        <f>'Fit US Avg Rain Fall'!$B$17+'Fit US Avg Rain Fall'!$B$18*'US Avg Rainfall Data'!B151</f>
        <v>6.7691330442423521</v>
      </c>
      <c r="G151" s="5">
        <f t="shared" si="6"/>
        <v>870.55683247732622</v>
      </c>
      <c r="H151" s="5">
        <f t="shared" si="7"/>
        <v>2394.031289312647</v>
      </c>
      <c r="I151" s="19">
        <f t="shared" si="8"/>
        <v>5162738.3545980044</v>
      </c>
      <c r="J151" s="5">
        <f>I151/$C$2*100</f>
        <v>40.143558935989766</v>
      </c>
    </row>
    <row r="152" spans="1:10" x14ac:dyDescent="0.25">
      <c r="A152">
        <v>112</v>
      </c>
      <c r="B152">
        <v>2132</v>
      </c>
      <c r="F152">
        <f>'Fit US Avg Rain Fall'!$B$17+'Fit US Avg Rain Fall'!$B$18*'US Avg Rainfall Data'!B152</f>
        <v>6.7362530442423463</v>
      </c>
      <c r="G152" s="5">
        <f t="shared" si="6"/>
        <v>842.398385476729</v>
      </c>
      <c r="H152" s="5">
        <f t="shared" si="7"/>
        <v>2316.5955600610046</v>
      </c>
      <c r="I152" s="19">
        <f t="shared" si="8"/>
        <v>5165897.3485435415</v>
      </c>
      <c r="J152" s="5">
        <f>I152/$C$2*100</f>
        <v>40.16812211369141</v>
      </c>
    </row>
    <row r="153" spans="1:10" x14ac:dyDescent="0.25">
      <c r="A153">
        <v>113</v>
      </c>
      <c r="B153">
        <v>2133</v>
      </c>
      <c r="F153">
        <f>'Fit US Avg Rain Fall'!$B$17+'Fit US Avg Rain Fall'!$B$18*'US Avg Rainfall Data'!B153</f>
        <v>6.7033730442423547</v>
      </c>
      <c r="G153" s="5">
        <f t="shared" si="6"/>
        <v>815.15073270336131</v>
      </c>
      <c r="H153" s="5">
        <f t="shared" si="7"/>
        <v>2241.6645149342435</v>
      </c>
      <c r="I153" s="19">
        <f t="shared" si="8"/>
        <v>5168954.1637911797</v>
      </c>
      <c r="J153" s="5">
        <f>I153/$C$2*100</f>
        <v>40.191890787333513</v>
      </c>
    </row>
    <row r="154" spans="1:10" x14ac:dyDescent="0.25">
      <c r="A154">
        <v>114</v>
      </c>
      <c r="B154">
        <v>2134</v>
      </c>
      <c r="F154">
        <f>'Fit US Avg Rain Fall'!$B$17+'Fit US Avg Rain Fall'!$B$18*'US Avg Rainfall Data'!B154</f>
        <v>6.6704930442423489</v>
      </c>
      <c r="G154" s="5">
        <f t="shared" si="6"/>
        <v>788.78441421843524</v>
      </c>
      <c r="H154" s="5">
        <f t="shared" si="7"/>
        <v>2169.1571391006969</v>
      </c>
      <c r="I154" s="19">
        <f t="shared" si="8"/>
        <v>5171912.1053444995</v>
      </c>
      <c r="J154" s="5">
        <f>I154/$C$2*100</f>
        <v>40.214890655411111</v>
      </c>
    </row>
    <row r="155" spans="1:10" x14ac:dyDescent="0.25">
      <c r="A155">
        <v>115</v>
      </c>
      <c r="B155">
        <v>2135</v>
      </c>
      <c r="F155">
        <f>'Fit US Avg Rain Fall'!$B$17+'Fit US Avg Rain Fall'!$B$18*'US Avg Rainfall Data'!B155</f>
        <v>6.6376130442423431</v>
      </c>
      <c r="G155" s="5">
        <f t="shared" si="6"/>
        <v>763.2709229746049</v>
      </c>
      <c r="H155" s="5">
        <f t="shared" si="7"/>
        <v>2098.9950381801636</v>
      </c>
      <c r="I155" s="19">
        <f t="shared" si="8"/>
        <v>5174774.3713056548</v>
      </c>
      <c r="J155" s="5">
        <f>I155/$C$2*100</f>
        <v>40.237146585192981</v>
      </c>
    </row>
    <row r="156" spans="1:10" x14ac:dyDescent="0.25">
      <c r="A156">
        <v>116</v>
      </c>
      <c r="B156">
        <v>2136</v>
      </c>
      <c r="F156">
        <f>'Fit US Avg Rain Fall'!$B$17+'Fit US Avg Rain Fall'!$B$18*'US Avg Rainfall Data'!B156</f>
        <v>6.6047330442423515</v>
      </c>
      <c r="G156" s="5">
        <f t="shared" si="6"/>
        <v>738.58267399434328</v>
      </c>
      <c r="H156" s="5">
        <f t="shared" si="7"/>
        <v>2031.1023534844439</v>
      </c>
      <c r="I156" s="19">
        <f t="shared" si="8"/>
        <v>5177544.056333133</v>
      </c>
      <c r="J156" s="5">
        <f>I156/$C$2*100</f>
        <v>40.258682639607919</v>
      </c>
    </row>
    <row r="157" spans="1:10" x14ac:dyDescent="0.25">
      <c r="A157">
        <v>117</v>
      </c>
      <c r="B157">
        <v>2137</v>
      </c>
      <c r="F157">
        <f>'Fit US Avg Rain Fall'!$B$17+'Fit US Avg Rain Fall'!$B$18*'US Avg Rainfall Data'!B157</f>
        <v>6.5718530442423457</v>
      </c>
      <c r="G157" s="5">
        <f t="shared" si="6"/>
        <v>714.6929745452602</v>
      </c>
      <c r="H157" s="5">
        <f t="shared" si="7"/>
        <v>1965.4056799994655</v>
      </c>
      <c r="I157" s="19">
        <f t="shared" si="8"/>
        <v>5180224.1549876779</v>
      </c>
      <c r="J157" s="5">
        <f>I157/$C$2*100</f>
        <v>40.279522103261385</v>
      </c>
    </row>
    <row r="158" spans="1:10" x14ac:dyDescent="0.25">
      <c r="A158">
        <v>118</v>
      </c>
      <c r="B158">
        <v>2138</v>
      </c>
      <c r="F158">
        <f>'Fit US Avg Rain Fall'!$B$17+'Fit US Avg Rain Fall'!$B$18*'US Avg Rainfall Data'!B158</f>
        <v>6.5389730442423541</v>
      </c>
      <c r="G158" s="5">
        <f t="shared" si="6"/>
        <v>691.57599528021319</v>
      </c>
      <c r="H158" s="5">
        <f t="shared" si="7"/>
        <v>1901.8339870205864</v>
      </c>
      <c r="I158" s="19">
        <f t="shared" si="8"/>
        <v>5182817.5649699792</v>
      </c>
      <c r="J158" s="5">
        <f>I158/$C$2*100</f>
        <v>40.299687507610606</v>
      </c>
    </row>
    <row r="159" spans="1:10" x14ac:dyDescent="0.25">
      <c r="A159">
        <v>119</v>
      </c>
      <c r="B159">
        <v>2139</v>
      </c>
      <c r="F159">
        <f>'Fit US Avg Rain Fall'!$B$17+'Fit US Avg Rain Fall'!$B$18*'US Avg Rainfall Data'!B159</f>
        <v>6.5060930442423484</v>
      </c>
      <c r="G159" s="5">
        <f t="shared" si="6"/>
        <v>669.20674231074622</v>
      </c>
      <c r="H159" s="5">
        <f t="shared" si="7"/>
        <v>1840.3185413545521</v>
      </c>
      <c r="I159" s="19">
        <f t="shared" si="8"/>
        <v>5185327.0902536446</v>
      </c>
      <c r="J159" s="5">
        <f>I159/$C$2*100</f>
        <v>40.31920065532541</v>
      </c>
    </row>
    <row r="160" spans="1:10" x14ac:dyDescent="0.25">
      <c r="A160">
        <v>120</v>
      </c>
      <c r="B160">
        <v>2140</v>
      </c>
      <c r="F160">
        <f>'Fit US Avg Rain Fall'!$B$17+'Fit US Avg Rain Fall'!$B$18*'US Avg Rainfall Data'!B160</f>
        <v>6.4732130442423426</v>
      </c>
      <c r="G160" s="5">
        <f t="shared" si="6"/>
        <v>647.56103018397334</v>
      </c>
      <c r="H160" s="5">
        <f t="shared" si="7"/>
        <v>1780.7928330059267</v>
      </c>
      <c r="I160" s="19">
        <f t="shared" si="8"/>
        <v>5187755.4441168346</v>
      </c>
      <c r="J160" s="5">
        <f>I160/$C$2*100</f>
        <v>40.338082643861121</v>
      </c>
    </row>
    <row r="161" spans="1:10" x14ac:dyDescent="0.25">
      <c r="A161">
        <v>121</v>
      </c>
      <c r="B161">
        <v>2141</v>
      </c>
      <c r="F161">
        <f>'Fit US Avg Rain Fall'!$B$17+'Fit US Avg Rain Fall'!$B$18*'US Avg Rainfall Data'!B161</f>
        <v>6.440333044242351</v>
      </c>
      <c r="G161" s="5">
        <f t="shared" si="6"/>
        <v>626.61545573343369</v>
      </c>
      <c r="H161" s="5">
        <f t="shared" si="7"/>
        <v>1723.1925032669426</v>
      </c>
      <c r="I161" s="19">
        <f t="shared" si="8"/>
        <v>5190105.2520758351</v>
      </c>
      <c r="J161" s="5">
        <f>I161/$C$2*100</f>
        <v>40.356353888268927</v>
      </c>
    </row>
    <row r="162" spans="1:10" x14ac:dyDescent="0.25">
      <c r="A162">
        <v>122</v>
      </c>
      <c r="B162">
        <v>2142</v>
      </c>
      <c r="F162">
        <f>'Fit US Avg Rain Fall'!$B$17+'Fit US Avg Rain Fall'!$B$18*'US Avg Rainfall Data'!B162</f>
        <v>6.4074530442423452</v>
      </c>
      <c r="G162" s="5">
        <f t="shared" si="6"/>
        <v>606.34737277575448</v>
      </c>
      <c r="H162" s="5">
        <f t="shared" si="7"/>
        <v>1667.4552751333249</v>
      </c>
      <c r="I162" s="19">
        <f t="shared" si="8"/>
        <v>5192379.0547237443</v>
      </c>
      <c r="J162" s="5">
        <f>I162/$C$2*100</f>
        <v>40.37403414326846</v>
      </c>
    </row>
    <row r="163" spans="1:10" x14ac:dyDescent="0.25">
      <c r="A163">
        <v>123</v>
      </c>
      <c r="B163">
        <v>2143</v>
      </c>
      <c r="F163">
        <f>'Fit US Avg Rain Fall'!$B$17+'Fit US Avg Rain Fall'!$B$18*'US Avg Rainfall Data'!B163</f>
        <v>6.3745730442423536</v>
      </c>
      <c r="G163" s="5">
        <f t="shared" si="6"/>
        <v>586.73486762584525</v>
      </c>
      <c r="H163" s="5">
        <f t="shared" si="7"/>
        <v>1613.5208859710744</v>
      </c>
      <c r="I163" s="19">
        <f t="shared" si="8"/>
        <v>5194579.3104773415</v>
      </c>
      <c r="J163" s="5">
        <f>I163/$C$2*100</f>
        <v>40.391142524606458</v>
      </c>
    </row>
    <row r="164" spans="1:10" x14ac:dyDescent="0.25">
      <c r="A164">
        <v>124</v>
      </c>
      <c r="B164">
        <v>2144</v>
      </c>
      <c r="F164">
        <f>'Fit US Avg Rain Fall'!$B$17+'Fit US Avg Rain Fall'!$B$18*'US Avg Rainfall Data'!B164</f>
        <v>6.3416930442423478</v>
      </c>
      <c r="G164" s="5">
        <f t="shared" si="6"/>
        <v>567.75673540393188</v>
      </c>
      <c r="H164" s="5">
        <f t="shared" si="7"/>
        <v>1561.3310223608128</v>
      </c>
      <c r="I164" s="19">
        <f t="shared" si="8"/>
        <v>5196708.3982351059</v>
      </c>
      <c r="J164" s="5">
        <f>I164/$C$2*100</f>
        <v>40.407697529724544</v>
      </c>
    </row>
    <row r="165" spans="1:10" x14ac:dyDescent="0.25">
      <c r="A165">
        <v>125</v>
      </c>
      <c r="B165">
        <v>2145</v>
      </c>
      <c r="F165">
        <f>'Fit US Avg Rain Fall'!$B$17+'Fit US Avg Rain Fall'!$B$18*'US Avg Rainfall Data'!B165</f>
        <v>6.3088130442423562</v>
      </c>
      <c r="G165" s="5">
        <f t="shared" si="6"/>
        <v>549.39245710908165</v>
      </c>
      <c r="H165" s="5">
        <f t="shared" si="7"/>
        <v>1510.8292570499746</v>
      </c>
      <c r="I165" s="19">
        <f t="shared" si="8"/>
        <v>5198768.6199492645</v>
      </c>
      <c r="J165" s="5">
        <f>I165/$C$2*100</f>
        <v>40.423717057758509</v>
      </c>
    </row>
    <row r="166" spans="1:10" x14ac:dyDescent="0.25">
      <c r="A166">
        <v>126</v>
      </c>
      <c r="B166">
        <v>2146</v>
      </c>
      <c r="F166">
        <f>'Fit US Avg Rain Fall'!$B$17+'Fit US Avg Rain Fall'!$B$18*'US Avg Rainfall Data'!B166</f>
        <v>6.2759330442423504</v>
      </c>
      <c r="G166" s="5">
        <f t="shared" si="6"/>
        <v>531.62217743416238</v>
      </c>
      <c r="H166" s="5">
        <f t="shared" si="7"/>
        <v>1461.9609879439465</v>
      </c>
      <c r="I166" s="19">
        <f t="shared" si="8"/>
        <v>5200762.2031146428</v>
      </c>
      <c r="J166" s="5">
        <f>I166/$C$2*100</f>
        <v>40.439218428890733</v>
      </c>
    </row>
    <row r="167" spans="1:10" x14ac:dyDescent="0.25">
      <c r="A167">
        <v>127</v>
      </c>
      <c r="B167">
        <v>2147</v>
      </c>
      <c r="F167">
        <f>'Fit US Avg Rain Fall'!$B$17+'Fit US Avg Rain Fall'!$B$18*'US Avg Rainfall Data'!B167</f>
        <v>6.2430530442423446</v>
      </c>
      <c r="G167" s="5">
        <f t="shared" si="6"/>
        <v>514.42668329850312</v>
      </c>
      <c r="H167" s="5">
        <f t="shared" si="7"/>
        <v>1414.6733790708836</v>
      </c>
      <c r="I167" s="19">
        <f t="shared" si="8"/>
        <v>5202691.3031770121</v>
      </c>
      <c r="J167" s="5">
        <f>I167/$C$2*100</f>
        <v>40.45421840307656</v>
      </c>
    </row>
    <row r="168" spans="1:10" x14ac:dyDescent="0.25">
      <c r="A168">
        <v>128</v>
      </c>
      <c r="B168">
        <v>2148</v>
      </c>
      <c r="F168">
        <f>'Fit US Avg Rain Fall'!$B$17+'Fit US Avg Rain Fall'!$B$18*'US Avg Rainfall Data'!B168</f>
        <v>6.2101730442423531</v>
      </c>
      <c r="G168" s="5">
        <f t="shared" si="6"/>
        <v>497.78738307484423</v>
      </c>
      <c r="H168" s="5">
        <f t="shared" si="7"/>
        <v>1368.9153034558217</v>
      </c>
      <c r="I168" s="19">
        <f t="shared" si="8"/>
        <v>5204558.0058635427</v>
      </c>
      <c r="J168" s="5">
        <f>I168/$C$2*100</f>
        <v>40.46873319816509</v>
      </c>
    </row>
    <row r="169" spans="1:10" x14ac:dyDescent="0.25">
      <c r="A169">
        <v>129</v>
      </c>
      <c r="B169">
        <v>2149</v>
      </c>
      <c r="F169">
        <f>'Fit US Avg Rain Fall'!$B$17+'Fit US Avg Rain Fall'!$B$18*'US Avg Rainfall Data'!B169</f>
        <v>6.1772930442423473</v>
      </c>
      <c r="G169" s="5">
        <f t="shared" si="6"/>
        <v>481.68628648820174</v>
      </c>
      <c r="H169" s="5">
        <f t="shared" si="7"/>
        <v>1324.6372878425548</v>
      </c>
      <c r="I169" s="19">
        <f t="shared" si="8"/>
        <v>5206364.3294378733</v>
      </c>
      <c r="J169" s="5">
        <f>I169/$C$2*100</f>
        <v>40.482778507433778</v>
      </c>
    </row>
    <row r="170" spans="1:10" x14ac:dyDescent="0.25">
      <c r="A170">
        <v>130</v>
      </c>
      <c r="B170">
        <v>2150</v>
      </c>
      <c r="F170">
        <f>'Fit US Avg Rain Fall'!$B$17+'Fit US Avg Rain Fall'!$B$18*'US Avg Rainfall Data'!B170</f>
        <v>6.1444130442423557</v>
      </c>
      <c r="G170" s="5">
        <f t="shared" ref="G170:G233" si="9">EXP(F170)</f>
        <v>466.10598516497936</v>
      </c>
      <c r="H170" s="5">
        <f t="shared" ref="H170:H233" si="10">G170*44/16</f>
        <v>1281.7914592036932</v>
      </c>
      <c r="I170" s="19">
        <f t="shared" ref="I170:I233" si="11">I169+G170+H170</f>
        <v>5208112.2268822417</v>
      </c>
      <c r="J170" s="5">
        <f>I170/$C$2*100</f>
        <v>40.496369516555816</v>
      </c>
    </row>
    <row r="171" spans="1:10" x14ac:dyDescent="0.25">
      <c r="A171">
        <v>131</v>
      </c>
      <c r="B171">
        <v>2151</v>
      </c>
      <c r="F171">
        <f>'Fit US Avg Rain Fall'!$B$17+'Fit US Avg Rain Fall'!$B$18*'US Avg Rainfall Data'!B171</f>
        <v>6.1115330442423499</v>
      </c>
      <c r="G171" s="5">
        <f t="shared" si="9"/>
        <v>451.02963381112215</v>
      </c>
      <c r="H171" s="5">
        <f t="shared" si="10"/>
        <v>1240.3314929805858</v>
      </c>
      <c r="I171" s="19">
        <f t="shared" si="11"/>
        <v>5209803.5880090334</v>
      </c>
      <c r="J171" s="5">
        <f>I171/$C$2*100</f>
        <v>40.509520920018858</v>
      </c>
    </row>
    <row r="172" spans="1:10" x14ac:dyDescent="0.25">
      <c r="A172">
        <v>132</v>
      </c>
      <c r="B172">
        <v>2152</v>
      </c>
      <c r="F172">
        <f>'Fit US Avg Rain Fall'!$B$17+'Fit US Avg Rain Fall'!$B$18*'US Avg Rainfall Data'!B172</f>
        <v>6.0786530442423441</v>
      </c>
      <c r="G172" s="5">
        <f t="shared" si="9"/>
        <v>436.44093199917</v>
      </c>
      <c r="H172" s="5">
        <f t="shared" si="10"/>
        <v>1200.2125629977174</v>
      </c>
      <c r="I172" s="19">
        <f t="shared" si="11"/>
        <v>5211440.2415040303</v>
      </c>
      <c r="J172" s="5">
        <f>I172/$C$2*100</f>
        <v>40.522246937012468</v>
      </c>
    </row>
    <row r="173" spans="1:10" x14ac:dyDescent="0.25">
      <c r="A173">
        <v>133</v>
      </c>
      <c r="B173">
        <v>2153</v>
      </c>
      <c r="F173">
        <f>'Fit US Avg Rain Fall'!$B$17+'Fit US Avg Rain Fall'!$B$18*'US Avg Rainfall Data'!B173</f>
        <v>6.0457730442423525</v>
      </c>
      <c r="G173" s="5">
        <f t="shared" si="9"/>
        <v>422.32410654434858</v>
      </c>
      <c r="H173" s="5">
        <f t="shared" si="10"/>
        <v>1161.3912929969586</v>
      </c>
      <c r="I173" s="19">
        <f t="shared" si="11"/>
        <v>5213023.9569035713</v>
      </c>
      <c r="J173" s="5">
        <f>I173/$C$2*100</f>
        <v>40.534561326801885</v>
      </c>
    </row>
    <row r="174" spans="1:10" x14ac:dyDescent="0.25">
      <c r="A174">
        <v>134</v>
      </c>
      <c r="B174">
        <v>2154</v>
      </c>
      <c r="F174">
        <f>'Fit US Avg Rain Fall'!$B$17+'Fit US Avg Rain Fall'!$B$18*'US Avg Rainfall Data'!B174</f>
        <v>6.0128930442423467</v>
      </c>
      <c r="G174" s="5">
        <f t="shared" si="9"/>
        <v>408.66389445071326</v>
      </c>
      <c r="H174" s="5">
        <f t="shared" si="10"/>
        <v>1123.8257097394614</v>
      </c>
      <c r="I174" s="19">
        <f t="shared" si="11"/>
        <v>5214556.4465077613</v>
      </c>
      <c r="J174" s="5">
        <f>I174/$C$2*100</f>
        <v>40.546477403604385</v>
      </c>
    </row>
    <row r="175" spans="1:10" x14ac:dyDescent="0.25">
      <c r="A175">
        <v>135</v>
      </c>
      <c r="B175">
        <v>2155</v>
      </c>
      <c r="F175">
        <f>'Fit US Avg Rain Fall'!$B$17+'Fit US Avg Rain Fall'!$B$18*'US Avg Rainfall Data'!B175</f>
        <v>5.9800130442423551</v>
      </c>
      <c r="G175" s="5">
        <f t="shared" si="9"/>
        <v>395.4455264089658</v>
      </c>
      <c r="H175" s="5">
        <f t="shared" si="10"/>
        <v>1087.4751976246559</v>
      </c>
      <c r="I175" s="19">
        <f t="shared" si="11"/>
        <v>5216039.3672317946</v>
      </c>
      <c r="J175" s="5">
        <f>I175/$C$2*100</f>
        <v>40.558008050984498</v>
      </c>
    </row>
    <row r="176" spans="1:10" x14ac:dyDescent="0.25">
      <c r="A176">
        <v>136</v>
      </c>
      <c r="B176">
        <v>2156</v>
      </c>
      <c r="F176">
        <f>'Fit US Avg Rain Fall'!$B$17+'Fit US Avg Rain Fall'!$B$18*'US Avg Rainfall Data'!B176</f>
        <v>5.9471330442423493</v>
      </c>
      <c r="G176" s="5">
        <f t="shared" si="9"/>
        <v>382.65471082795074</v>
      </c>
      <c r="H176" s="5">
        <f t="shared" si="10"/>
        <v>1052.3004547768646</v>
      </c>
      <c r="I176" s="19">
        <f t="shared" si="11"/>
        <v>5217474.3223973997</v>
      </c>
      <c r="J176" s="5">
        <f>I176/$C$2*100</f>
        <v>40.569165735783628</v>
      </c>
    </row>
    <row r="177" spans="1:10" x14ac:dyDescent="0.25">
      <c r="A177">
        <v>137</v>
      </c>
      <c r="B177">
        <v>2157</v>
      </c>
      <c r="F177">
        <f>'Fit US Avg Rain Fall'!$B$17+'Fit US Avg Rain Fall'!$B$18*'US Avg Rainfall Data'!B177</f>
        <v>5.9142530442423435</v>
      </c>
      <c r="G177" s="5">
        <f t="shared" si="9"/>
        <v>370.27761838274461</v>
      </c>
      <c r="H177" s="5">
        <f t="shared" si="10"/>
        <v>1018.2634505525476</v>
      </c>
      <c r="I177" s="19">
        <f t="shared" si="11"/>
        <v>5218862.8634663355</v>
      </c>
      <c r="J177" s="5">
        <f>I177/$C$2*100</f>
        <v>40.579962521599086</v>
      </c>
    </row>
    <row r="178" spans="1:10" x14ac:dyDescent="0.25">
      <c r="A178">
        <v>138</v>
      </c>
      <c r="B178">
        <v>2158</v>
      </c>
      <c r="F178">
        <f>'Fit US Avg Rain Fall'!$B$17+'Fit US Avg Rain Fall'!$B$18*'US Avg Rainfall Data'!B178</f>
        <v>5.881373044242352</v>
      </c>
      <c r="G178" s="5">
        <f t="shared" si="9"/>
        <v>358.30086706248545</v>
      </c>
      <c r="H178" s="5">
        <f t="shared" si="10"/>
        <v>985.32738442183495</v>
      </c>
      <c r="I178" s="19">
        <f t="shared" si="11"/>
        <v>5220206.4917178191</v>
      </c>
      <c r="J178" s="5">
        <f>I178/$C$2*100</f>
        <v>40.590410081827166</v>
      </c>
    </row>
    <row r="179" spans="1:10" x14ac:dyDescent="0.25">
      <c r="A179">
        <v>139</v>
      </c>
      <c r="B179">
        <v>2159</v>
      </c>
      <c r="F179">
        <f>'Fit US Avg Rain Fall'!$B$17+'Fit US Avg Rain Fall'!$B$18*'US Avg Rainfall Data'!B179</f>
        <v>5.8484930442423462</v>
      </c>
      <c r="G179" s="5">
        <f t="shared" si="9"/>
        <v>346.7115077018376</v>
      </c>
      <c r="H179" s="5">
        <f t="shared" si="10"/>
        <v>953.45664618005344</v>
      </c>
      <c r="I179" s="19">
        <f t="shared" si="11"/>
        <v>5221506.6598717012</v>
      </c>
      <c r="J179" s="5">
        <f>I179/$C$2*100</f>
        <v>40.600519712284338</v>
      </c>
    </row>
    <row r="180" spans="1:10" x14ac:dyDescent="0.25">
      <c r="A180">
        <v>140</v>
      </c>
      <c r="B180">
        <v>2160</v>
      </c>
      <c r="F180">
        <f>'Fit US Avg Rain Fall'!$B$17+'Fit US Avg Rain Fall'!$B$18*'US Avg Rainfall Data'!B180</f>
        <v>5.8156130442423546</v>
      </c>
      <c r="G180" s="5">
        <f t="shared" si="9"/>
        <v>335.49700998049616</v>
      </c>
      <c r="H180" s="5">
        <f t="shared" si="10"/>
        <v>922.61677744636449</v>
      </c>
      <c r="I180" s="19">
        <f t="shared" si="11"/>
        <v>5222764.7736591278</v>
      </c>
      <c r="J180" s="5">
        <f>I180/$C$2*100</f>
        <v>40.610302343420152</v>
      </c>
    </row>
    <row r="181" spans="1:10" x14ac:dyDescent="0.25">
      <c r="A181">
        <v>141</v>
      </c>
      <c r="B181">
        <v>2161</v>
      </c>
      <c r="F181">
        <f>'Fit US Avg Rain Fall'!$B$17+'Fit US Avg Rain Fall'!$B$18*'US Avg Rainfall Data'!B181</f>
        <v>5.7827330442423488</v>
      </c>
      <c r="G181" s="5">
        <f t="shared" si="9"/>
        <v>324.64524887546725</v>
      </c>
      <c r="H181" s="5">
        <f t="shared" si="10"/>
        <v>892.77443440753495</v>
      </c>
      <c r="I181" s="19">
        <f t="shared" si="11"/>
        <v>5223982.19334241</v>
      </c>
      <c r="J181" s="5">
        <f>I181/$C$2*100</f>
        <v>40.619768552135177</v>
      </c>
    </row>
    <row r="182" spans="1:10" x14ac:dyDescent="0.25">
      <c r="A182">
        <v>142</v>
      </c>
      <c r="B182">
        <v>2162</v>
      </c>
      <c r="F182">
        <f>'Fit US Avg Rain Fall'!$B$17+'Fit US Avg Rain Fall'!$B$18*'US Avg Rainfall Data'!B182</f>
        <v>5.749853044242343</v>
      </c>
      <c r="G182" s="5">
        <f t="shared" si="9"/>
        <v>314.14449155162691</v>
      </c>
      <c r="H182" s="5">
        <f t="shared" si="10"/>
        <v>863.897351766974</v>
      </c>
      <c r="I182" s="19">
        <f t="shared" si="11"/>
        <v>5225160.2351857284</v>
      </c>
      <c r="J182" s="5">
        <f>I182/$C$2*100</f>
        <v>40.628928573216662</v>
      </c>
    </row>
    <row r="183" spans="1:10" x14ac:dyDescent="0.25">
      <c r="A183">
        <v>143</v>
      </c>
      <c r="B183">
        <v>2163</v>
      </c>
      <c r="F183">
        <f>'Fit US Avg Rain Fall'!$B$17+'Fit US Avg Rain Fall'!$B$18*'US Avg Rainfall Data'!B183</f>
        <v>5.7169730442423514</v>
      </c>
      <c r="G183" s="5">
        <f t="shared" si="9"/>
        <v>303.98338467626081</v>
      </c>
      <c r="H183" s="5">
        <f t="shared" si="10"/>
        <v>835.95430785971723</v>
      </c>
      <c r="I183" s="19">
        <f t="shared" si="11"/>
        <v>5226300.1728782644</v>
      </c>
      <c r="J183" s="5">
        <f>I183/$C$2*100</f>
        <v>40.637792310404294</v>
      </c>
    </row>
    <row r="184" spans="1:10" x14ac:dyDescent="0.25">
      <c r="A184">
        <v>144</v>
      </c>
      <c r="B184">
        <v>2164</v>
      </c>
      <c r="F184">
        <f>'Fit US Avg Rain Fall'!$B$17+'Fit US Avg Rain Fall'!$B$18*'US Avg Rainfall Data'!B184</f>
        <v>5.6840930442423456</v>
      </c>
      <c r="G184" s="5">
        <f t="shared" si="9"/>
        <v>294.1509421439215</v>
      </c>
      <c r="H184" s="5">
        <f t="shared" si="10"/>
        <v>808.91509089578415</v>
      </c>
      <c r="I184" s="19">
        <f t="shared" si="11"/>
        <v>5227403.2389113046</v>
      </c>
      <c r="J184" s="5">
        <f>I184/$C$2*100</f>
        <v>40.646369347098052</v>
      </c>
    </row>
    <row r="185" spans="1:10" x14ac:dyDescent="0.25">
      <c r="A185">
        <v>145</v>
      </c>
      <c r="B185">
        <v>2165</v>
      </c>
      <c r="F185">
        <f>'Fit US Avg Rain Fall'!$B$17+'Fit US Avg Rain Fall'!$B$18*'US Avg Rainfall Data'!B185</f>
        <v>5.651213044242354</v>
      </c>
      <c r="G185" s="5">
        <f t="shared" si="9"/>
        <v>284.63653319837164</v>
      </c>
      <c r="H185" s="5">
        <f t="shared" si="10"/>
        <v>782.75046629552196</v>
      </c>
      <c r="I185" s="19">
        <f t="shared" si="11"/>
        <v>5228470.6259107981</v>
      </c>
      <c r="J185" s="5">
        <f>I185/$C$2*100</f>
        <v>40.654668956719661</v>
      </c>
    </row>
    <row r="186" spans="1:10" x14ac:dyDescent="0.25">
      <c r="A186">
        <v>146</v>
      </c>
      <c r="B186">
        <v>2166</v>
      </c>
      <c r="F186">
        <f>'Fit US Avg Rain Fall'!$B$17+'Fit US Avg Rain Fall'!$B$18*'US Avg Rainfall Data'!B186</f>
        <v>5.6183330442423483</v>
      </c>
      <c r="G186" s="5">
        <f t="shared" si="9"/>
        <v>275.4298709386635</v>
      </c>
      <c r="H186" s="5">
        <f t="shared" si="10"/>
        <v>757.43214508132462</v>
      </c>
      <c r="I186" s="19">
        <f t="shared" si="11"/>
        <v>5229503.4879268184</v>
      </c>
      <c r="J186" s="5">
        <f>I186/$C$2*100</f>
        <v>40.66270011273901</v>
      </c>
    </row>
    <row r="187" spans="1:10" x14ac:dyDescent="0.25">
      <c r="A187">
        <v>147</v>
      </c>
      <c r="B187">
        <v>2167</v>
      </c>
      <c r="F187">
        <f>'Fit US Avg Rain Fall'!$B$17+'Fit US Avg Rain Fall'!$B$18*'US Avg Rainfall Data'!B187</f>
        <v>5.5854530442423425</v>
      </c>
      <c r="G187" s="5">
        <f t="shared" si="9"/>
        <v>266.52100119705511</v>
      </c>
      <c r="H187" s="5">
        <f t="shared" si="10"/>
        <v>732.93275329190158</v>
      </c>
      <c r="I187" s="19">
        <f t="shared" si="11"/>
        <v>5230502.9416813077</v>
      </c>
      <c r="J187" s="5">
        <f>I187/$C$2*100</f>
        <v>40.670471498376131</v>
      </c>
    </row>
    <row r="188" spans="1:10" x14ac:dyDescent="0.25">
      <c r="A188">
        <v>148</v>
      </c>
      <c r="B188">
        <v>2168</v>
      </c>
      <c r="F188">
        <f>'Fit US Avg Rain Fall'!$B$17+'Fit US Avg Rain Fall'!$B$18*'US Avg Rainfall Data'!B188</f>
        <v>5.5525730442423509</v>
      </c>
      <c r="G188" s="5">
        <f t="shared" si="9"/>
        <v>257.90029177663291</v>
      </c>
      <c r="H188" s="5">
        <f t="shared" si="10"/>
        <v>709.22580238574051</v>
      </c>
      <c r="I188" s="19">
        <f t="shared" si="11"/>
        <v>5231470.0677754702</v>
      </c>
      <c r="J188" s="5">
        <f>I188/$C$2*100</f>
        <v>40.677991515989447</v>
      </c>
    </row>
    <row r="189" spans="1:10" x14ac:dyDescent="0.25">
      <c r="A189">
        <v>149</v>
      </c>
      <c r="B189">
        <v>2169</v>
      </c>
      <c r="F189">
        <f>'Fit US Avg Rain Fall'!$B$17+'Fit US Avg Rain Fall'!$B$18*'US Avg Rainfall Data'!B189</f>
        <v>5.5196930442423451</v>
      </c>
      <c r="G189" s="5">
        <f t="shared" si="9"/>
        <v>249.5584220370487</v>
      </c>
      <c r="H189" s="5">
        <f t="shared" si="10"/>
        <v>686.28566060188393</v>
      </c>
      <c r="I189" s="19">
        <f t="shared" si="11"/>
        <v>5232405.9118581098</v>
      </c>
      <c r="J189" s="5">
        <f>I189/$C$2*100</f>
        <v>40.685268296160359</v>
      </c>
    </row>
    <row r="190" spans="1:10" x14ac:dyDescent="0.25">
      <c r="A190">
        <v>150</v>
      </c>
      <c r="B190">
        <v>2170</v>
      </c>
      <c r="F190">
        <f>'Fit US Avg Rain Fall'!$B$17+'Fit US Avg Rain Fall'!$B$18*'US Avg Rainfall Data'!B190</f>
        <v>5.4868130442423535</v>
      </c>
      <c r="G190" s="5">
        <f t="shared" si="9"/>
        <v>241.48637281714559</v>
      </c>
      <c r="H190" s="5">
        <f t="shared" si="10"/>
        <v>664.08752524715032</v>
      </c>
      <c r="I190" s="19">
        <f t="shared" si="11"/>
        <v>5233311.4857561747</v>
      </c>
      <c r="J190" s="5">
        <f>I190/$C$2*100</f>
        <v>40.692309706483911</v>
      </c>
    </row>
    <row r="191" spans="1:10" x14ac:dyDescent="0.25">
      <c r="A191">
        <v>151</v>
      </c>
      <c r="B191">
        <v>2171</v>
      </c>
      <c r="F191">
        <f>'Fit US Avg Rain Fall'!$B$17+'Fit US Avg Rain Fall'!$B$18*'US Avg Rainfall Data'!B191</f>
        <v>5.4539330442423477</v>
      </c>
      <c r="G191" s="5">
        <f t="shared" si="9"/>
        <v>233.67541668348599</v>
      </c>
      <c r="H191" s="5">
        <f t="shared" si="10"/>
        <v>642.60739587958642</v>
      </c>
      <c r="I191" s="19">
        <f t="shared" si="11"/>
        <v>5234187.7685687384</v>
      </c>
      <c r="J191" s="5">
        <f>I191/$C$2*100</f>
        <v>40.699123360075212</v>
      </c>
    </row>
    <row r="192" spans="1:10" x14ac:dyDescent="0.25">
      <c r="A192">
        <v>152</v>
      </c>
      <c r="B192">
        <v>2172</v>
      </c>
      <c r="F192">
        <f>'Fit US Avg Rain Fall'!$B$17+'Fit US Avg Rain Fall'!$B$18*'US Avg Rainfall Data'!B192</f>
        <v>5.4210530442423419</v>
      </c>
      <c r="G192" s="5">
        <f t="shared" si="9"/>
        <v>226.11710849434684</v>
      </c>
      <c r="H192" s="5">
        <f t="shared" si="10"/>
        <v>621.82204835945379</v>
      </c>
      <c r="I192" s="19">
        <f t="shared" si="11"/>
        <v>5235035.707725592</v>
      </c>
      <c r="J192" s="5">
        <f>I192/$C$2*100</f>
        <v>40.705716623800647</v>
      </c>
    </row>
    <row r="193" spans="1:10" x14ac:dyDescent="0.25">
      <c r="A193">
        <v>153</v>
      </c>
      <c r="B193">
        <v>2173</v>
      </c>
      <c r="F193">
        <f>'Fit US Avg Rain Fall'!$B$17+'Fit US Avg Rain Fall'!$B$18*'US Avg Rainfall Data'!B193</f>
        <v>5.3881730442423503</v>
      </c>
      <c r="G193" s="5">
        <f t="shared" si="9"/>
        <v>218.80327626889076</v>
      </c>
      <c r="H193" s="5">
        <f t="shared" si="10"/>
        <v>601.70900973944958</v>
      </c>
      <c r="I193" s="19">
        <f t="shared" si="11"/>
        <v>5235856.2200116003</v>
      </c>
      <c r="J193" s="5">
        <f>I193/$C$2*100</f>
        <v>40.712096626242904</v>
      </c>
    </row>
    <row r="194" spans="1:10" x14ac:dyDescent="0.25">
      <c r="A194">
        <v>154</v>
      </c>
      <c r="B194">
        <v>2174</v>
      </c>
      <c r="F194">
        <f>'Fit US Avg Rain Fall'!$B$17+'Fit US Avg Rain Fall'!$B$18*'US Avg Rainfall Data'!B194</f>
        <v>5.3552930442423445</v>
      </c>
      <c r="G194" s="5">
        <f t="shared" si="9"/>
        <v>211.72601235167826</v>
      </c>
      <c r="H194" s="5">
        <f t="shared" si="10"/>
        <v>582.24653396711528</v>
      </c>
      <c r="I194" s="19">
        <f t="shared" si="11"/>
        <v>5236650.1925579198</v>
      </c>
      <c r="J194" s="5">
        <f>I194/$C$2*100</f>
        <v>40.718270265408322</v>
      </c>
    </row>
    <row r="195" spans="1:10" x14ac:dyDescent="0.25">
      <c r="A195">
        <v>155</v>
      </c>
      <c r="B195">
        <v>2175</v>
      </c>
      <c r="F195">
        <f>'Fit US Avg Rain Fall'!$B$17+'Fit US Avg Rain Fall'!$B$18*'US Avg Rainfall Data'!B195</f>
        <v>5.322413044242353</v>
      </c>
      <c r="G195" s="5">
        <f t="shared" si="9"/>
        <v>204.87766486299748</v>
      </c>
      <c r="H195" s="5">
        <f t="shared" si="10"/>
        <v>563.41357837324301</v>
      </c>
      <c r="I195" s="19">
        <f t="shared" si="11"/>
        <v>5237418.4838011563</v>
      </c>
      <c r="J195" s="5">
        <f>I195/$C$2*100</f>
        <v>40.724244216184928</v>
      </c>
    </row>
    <row r="196" spans="1:10" x14ac:dyDescent="0.25">
      <c r="A196">
        <v>156</v>
      </c>
      <c r="B196">
        <v>2176</v>
      </c>
      <c r="F196">
        <f>'Fit US Avg Rain Fall'!$B$17+'Fit US Avg Rain Fall'!$B$18*'US Avg Rainfall Data'!B196</f>
        <v>5.2895330442423472</v>
      </c>
      <c r="G196" s="5">
        <f t="shared" si="9"/>
        <v>198.25082942569006</v>
      </c>
      <c r="H196" s="5">
        <f t="shared" si="10"/>
        <v>545.18978092064765</v>
      </c>
      <c r="I196" s="19">
        <f t="shared" si="11"/>
        <v>5238161.9244115027</v>
      </c>
      <c r="J196" s="5">
        <f>I196/$C$2*100</f>
        <v>40.730024937559328</v>
      </c>
    </row>
    <row r="197" spans="1:10" x14ac:dyDescent="0.25">
      <c r="A197">
        <v>157</v>
      </c>
      <c r="B197">
        <v>2177</v>
      </c>
      <c r="F197">
        <f>'Fit US Avg Rain Fall'!$B$17+'Fit US Avg Rain Fall'!$B$18*'US Avg Rainfall Data'!B197</f>
        <v>5.2566530442423556</v>
      </c>
      <c r="G197" s="5">
        <f t="shared" si="9"/>
        <v>191.83834115962301</v>
      </c>
      <c r="H197" s="5">
        <f t="shared" si="10"/>
        <v>527.55543818896331</v>
      </c>
      <c r="I197" s="19">
        <f t="shared" si="11"/>
        <v>5238881.3181908512</v>
      </c>
      <c r="J197" s="5">
        <f>I197/$C$2*100</f>
        <v>40.735618679600066</v>
      </c>
    </row>
    <row r="198" spans="1:10" x14ac:dyDescent="0.25">
      <c r="A198">
        <v>158</v>
      </c>
      <c r="B198">
        <v>2178</v>
      </c>
      <c r="F198">
        <f>'Fit US Avg Rain Fall'!$B$17+'Fit US Avg Rain Fall'!$B$18*'US Avg Rainfall Data'!B198</f>
        <v>5.2237730442423498</v>
      </c>
      <c r="G198" s="5">
        <f t="shared" si="9"/>
        <v>185.63326693505604</v>
      </c>
      <c r="H198" s="5">
        <f t="shared" si="10"/>
        <v>510.4914840714041</v>
      </c>
      <c r="I198" s="19">
        <f t="shared" si="11"/>
        <v>5239577.4429418575</v>
      </c>
      <c r="J198" s="5">
        <f>I198/$C$2*100</f>
        <v>40.741031490215178</v>
      </c>
    </row>
    <row r="199" spans="1:10" x14ac:dyDescent="0.25">
      <c r="A199">
        <v>159</v>
      </c>
      <c r="B199">
        <v>2179</v>
      </c>
      <c r="F199">
        <f>'Fit US Avg Rain Fall'!$B$17+'Fit US Avg Rain Fall'!$B$18*'US Avg Rainfall Data'!B199</f>
        <v>5.190893044242344</v>
      </c>
      <c r="G199" s="5">
        <f t="shared" si="9"/>
        <v>179.62889787661823</v>
      </c>
      <c r="H199" s="5">
        <f t="shared" si="10"/>
        <v>493.97946916070009</v>
      </c>
      <c r="I199" s="19">
        <f t="shared" si="11"/>
        <v>5240251.0513088945</v>
      </c>
      <c r="J199" s="5">
        <f>I199/$C$2*100</f>
        <v>40.746269221691122</v>
      </c>
    </row>
    <row r="200" spans="1:10" x14ac:dyDescent="0.25">
      <c r="A200">
        <v>160</v>
      </c>
      <c r="B200">
        <v>2180</v>
      </c>
      <c r="F200">
        <f>'Fit US Avg Rain Fall'!$B$17+'Fit US Avg Rain Fall'!$B$18*'US Avg Rainfall Data'!B200</f>
        <v>5.1580130442423524</v>
      </c>
      <c r="G200" s="5">
        <f t="shared" si="9"/>
        <v>173.81874210971827</v>
      </c>
      <c r="H200" s="5">
        <f t="shared" si="10"/>
        <v>478.00154080172524</v>
      </c>
      <c r="I200" s="19">
        <f t="shared" si="11"/>
        <v>5240902.8715918055</v>
      </c>
      <c r="J200" s="5">
        <f>I200/$C$2*100</f>
        <v>40.751337537020213</v>
      </c>
    </row>
    <row r="201" spans="1:10" x14ac:dyDescent="0.25">
      <c r="A201">
        <v>161</v>
      </c>
      <c r="B201">
        <v>2181</v>
      </c>
      <c r="F201">
        <f>'Fit US Avg Rain Fall'!$B$17+'Fit US Avg Rain Fall'!$B$18*'US Avg Rainfall Data'!B201</f>
        <v>5.1251330442423466</v>
      </c>
      <c r="G201" s="5">
        <f t="shared" si="9"/>
        <v>168.19651774157575</v>
      </c>
      <c r="H201" s="5">
        <f t="shared" si="10"/>
        <v>462.54042378933332</v>
      </c>
      <c r="I201" s="19">
        <f t="shared" si="11"/>
        <v>5241533.6085333358</v>
      </c>
      <c r="J201" s="5">
        <f>I201/$C$2*100</f>
        <v>40.756241916023441</v>
      </c>
    </row>
    <row r="202" spans="1:10" x14ac:dyDescent="0.25">
      <c r="A202">
        <v>162</v>
      </c>
      <c r="B202">
        <v>2182</v>
      </c>
      <c r="F202">
        <f>'Fit US Avg Rain Fall'!$B$17+'Fit US Avg Rain Fall'!$B$18*'US Avg Rainfall Data'!B202</f>
        <v>5.092253044242355</v>
      </c>
      <c r="G202" s="5">
        <f t="shared" si="9"/>
        <v>162.75614606930759</v>
      </c>
      <c r="H202" s="5">
        <f t="shared" si="10"/>
        <v>447.57940169059589</v>
      </c>
      <c r="I202" s="19">
        <f t="shared" si="11"/>
        <v>5242143.944081096</v>
      </c>
      <c r="J202" s="5">
        <f>I202/$C$2*100</f>
        <v>40.760987661275166</v>
      </c>
    </row>
    <row r="203" spans="1:10" x14ac:dyDescent="0.25">
      <c r="A203">
        <v>163</v>
      </c>
      <c r="B203">
        <v>2183</v>
      </c>
      <c r="F203">
        <f>'Fit US Avg Rain Fall'!$B$17+'Fit US Avg Rain Fall'!$B$18*'US Avg Rainfall Data'!B203</f>
        <v>5.0593730442423492</v>
      </c>
      <c r="G203" s="5">
        <f t="shared" si="9"/>
        <v>157.49174500766475</v>
      </c>
      <c r="H203" s="5">
        <f t="shared" si="10"/>
        <v>433.10229877107804</v>
      </c>
      <c r="I203" s="19">
        <f t="shared" si="11"/>
        <v>5242734.5381248742</v>
      </c>
      <c r="J203" s="5">
        <f>I203/$C$2*100</f>
        <v>40.765579903836233</v>
      </c>
    </row>
    <row r="204" spans="1:10" x14ac:dyDescent="0.25">
      <c r="A204">
        <v>164</v>
      </c>
      <c r="B204">
        <v>2184</v>
      </c>
      <c r="F204">
        <f>'Fit US Avg Rain Fall'!$B$17+'Fit US Avg Rain Fall'!$B$18*'US Avg Rainfall Data'!B204</f>
        <v>5.0264930442423434</v>
      </c>
      <c r="G204" s="5">
        <f t="shared" si="9"/>
        <v>152.39762272938674</v>
      </c>
      <c r="H204" s="5">
        <f t="shared" si="10"/>
        <v>419.09346250581353</v>
      </c>
      <c r="I204" s="19">
        <f t="shared" si="11"/>
        <v>5243306.0292101093</v>
      </c>
      <c r="J204" s="5">
        <f>I204/$C$2*100</f>
        <v>40.770023608801665</v>
      </c>
    </row>
    <row r="205" spans="1:10" x14ac:dyDescent="0.25">
      <c r="A205">
        <v>165</v>
      </c>
      <c r="B205">
        <v>2185</v>
      </c>
      <c r="F205">
        <f>'Fit US Avg Rain Fall'!$B$17+'Fit US Avg Rain Fall'!$B$18*'US Avg Rainfall Data'!B205</f>
        <v>4.9936130442423519</v>
      </c>
      <c r="G205" s="5">
        <f t="shared" si="9"/>
        <v>147.46827151123708</v>
      </c>
      <c r="H205" s="5">
        <f t="shared" si="10"/>
        <v>405.53774665590197</v>
      </c>
      <c r="I205" s="19">
        <f t="shared" si="11"/>
        <v>5243859.0352282766</v>
      </c>
      <c r="J205" s="5">
        <f>I205/$C$2*100</f>
        <v>40.77432358066882</v>
      </c>
    </row>
    <row r="206" spans="1:10" x14ac:dyDescent="0.25">
      <c r="A206">
        <v>166</v>
      </c>
      <c r="B206">
        <v>2186</v>
      </c>
      <c r="F206">
        <f>'Fit US Avg Rain Fall'!$B$17+'Fit US Avg Rain Fall'!$B$18*'US Avg Rainfall Data'!B206</f>
        <v>4.9607330442423461</v>
      </c>
      <c r="G206" s="5">
        <f t="shared" si="9"/>
        <v>142.69836177909215</v>
      </c>
      <c r="H206" s="5">
        <f t="shared" si="10"/>
        <v>392.42049489250343</v>
      </c>
      <c r="I206" s="19">
        <f t="shared" si="11"/>
        <v>5244394.1540849479</v>
      </c>
      <c r="J206" s="5">
        <f>I206/$C$2*100</f>
        <v>40.778484468532021</v>
      </c>
    </row>
    <row r="207" spans="1:10" x14ac:dyDescent="0.25">
      <c r="A207">
        <v>167</v>
      </c>
      <c r="B207">
        <v>2187</v>
      </c>
      <c r="F207">
        <f>'Fit US Avg Rain Fall'!$B$17+'Fit US Avg Rain Fall'!$B$18*'US Avg Rainfall Data'!B207</f>
        <v>4.9278530442423545</v>
      </c>
      <c r="G207" s="5">
        <f t="shared" si="9"/>
        <v>138.0827363456641</v>
      </c>
      <c r="H207" s="5">
        <f t="shared" si="10"/>
        <v>379.72752495057625</v>
      </c>
      <c r="I207" s="19">
        <f t="shared" si="11"/>
        <v>5244911.964346244</v>
      </c>
      <c r="J207" s="5">
        <f>I207/$C$2*100</f>
        <v>40.782510771109123</v>
      </c>
    </row>
    <row r="208" spans="1:10" x14ac:dyDescent="0.25">
      <c r="A208">
        <v>168</v>
      </c>
      <c r="B208">
        <v>2188</v>
      </c>
      <c r="F208">
        <f>'Fit US Avg Rain Fall'!$B$17+'Fit US Avg Rain Fall'!$B$18*'US Avg Rainfall Data'!B208</f>
        <v>4.8949730442423487</v>
      </c>
      <c r="G208" s="5">
        <f t="shared" si="9"/>
        <v>133.61640483457566</v>
      </c>
      <c r="H208" s="5">
        <f t="shared" si="10"/>
        <v>367.44511329508305</v>
      </c>
      <c r="I208" s="19">
        <f t="shared" si="11"/>
        <v>5245413.025864373</v>
      </c>
      <c r="J208" s="5">
        <f>I208/$C$2*100</f>
        <v>40.786406841605441</v>
      </c>
    </row>
    <row r="209" spans="1:10" x14ac:dyDescent="0.25">
      <c r="A209">
        <v>169</v>
      </c>
      <c r="B209">
        <v>2189</v>
      </c>
      <c r="F209">
        <f>'Fit US Avg Rain Fall'!$B$17+'Fit US Avg Rain Fall'!$B$18*'US Avg Rainfall Data'!B209</f>
        <v>4.8620930442423429</v>
      </c>
      <c r="G209" s="5">
        <f t="shared" si="9"/>
        <v>129.29453828482031</v>
      </c>
      <c r="H209" s="5">
        <f t="shared" si="10"/>
        <v>355.55998028325587</v>
      </c>
      <c r="I209" s="19">
        <f t="shared" si="11"/>
        <v>5245897.8803829411</v>
      </c>
      <c r="J209" s="5">
        <f>I209/$C$2*100</f>
        <v>40.790176892420469</v>
      </c>
    </row>
    <row r="210" spans="1:10" x14ac:dyDescent="0.25">
      <c r="A210">
        <v>170</v>
      </c>
      <c r="B210">
        <v>2190</v>
      </c>
      <c r="F210">
        <f>'Fit US Avg Rain Fall'!$B$17+'Fit US Avg Rain Fall'!$B$18*'US Avg Rainfall Data'!B210</f>
        <v>4.8292130442423513</v>
      </c>
      <c r="G210" s="5">
        <f t="shared" si="9"/>
        <v>125.11246392972289</v>
      </c>
      <c r="H210" s="5">
        <f t="shared" si="10"/>
        <v>344.05927580673796</v>
      </c>
      <c r="I210" s="19">
        <f t="shared" si="11"/>
        <v>5246367.0521226777</v>
      </c>
      <c r="J210" s="5">
        <f>I210/$C$2*100</f>
        <v>40.793824999702224</v>
      </c>
    </row>
    <row r="211" spans="1:10" x14ac:dyDescent="0.25">
      <c r="A211">
        <v>171</v>
      </c>
      <c r="B211">
        <v>2191</v>
      </c>
      <c r="F211">
        <f>'Fit US Avg Rain Fall'!$B$17+'Fit US Avg Rain Fall'!$B$18*'US Avg Rainfall Data'!B211</f>
        <v>4.7963330442423455</v>
      </c>
      <c r="G211" s="5">
        <f t="shared" si="9"/>
        <v>121.0656601447776</v>
      </c>
      <c r="H211" s="5">
        <f t="shared" si="10"/>
        <v>332.93056539813841</v>
      </c>
      <c r="I211" s="19">
        <f t="shared" si="11"/>
        <v>5246821.048348221</v>
      </c>
      <c r="J211" s="5">
        <f>I211/$C$2*100</f>
        <v>40.797355107754399</v>
      </c>
    </row>
    <row r="212" spans="1:10" x14ac:dyDescent="0.25">
      <c r="A212">
        <v>172</v>
      </c>
      <c r="B212">
        <v>2192</v>
      </c>
      <c r="F212">
        <f>'Fit US Avg Rain Fall'!$B$17+'Fit US Avg Rain Fall'!$B$18*'US Avg Rainfall Data'!B212</f>
        <v>4.7634530442423539</v>
      </c>
      <c r="G212" s="5">
        <f t="shared" si="9"/>
        <v>117.14975155891699</v>
      </c>
      <c r="H212" s="5">
        <f t="shared" si="10"/>
        <v>322.16181678702173</v>
      </c>
      <c r="I212" s="19">
        <f t="shared" si="11"/>
        <v>5247260.3599165669</v>
      </c>
      <c r="J212" s="5">
        <f>I212/$C$2*100</f>
        <v>40.800771033300855</v>
      </c>
    </row>
    <row r="213" spans="1:10" x14ac:dyDescent="0.25">
      <c r="A213">
        <v>173</v>
      </c>
      <c r="B213">
        <v>2193</v>
      </c>
      <c r="F213">
        <f>'Fit US Avg Rain Fall'!$B$17+'Fit US Avg Rain Fall'!$B$18*'US Avg Rainfall Data'!B213</f>
        <v>4.7305730442423481</v>
      </c>
      <c r="G213" s="5">
        <f t="shared" si="9"/>
        <v>113.36050432388272</v>
      </c>
      <c r="H213" s="5">
        <f t="shared" si="10"/>
        <v>311.74138689067746</v>
      </c>
      <c r="I213" s="19">
        <f t="shared" si="11"/>
        <v>5247685.4618077809</v>
      </c>
      <c r="J213" s="5">
        <f>I213/$C$2*100</f>
        <v>40.804076469612291</v>
      </c>
    </row>
    <row r="214" spans="1:10" x14ac:dyDescent="0.25">
      <c r="A214">
        <v>174</v>
      </c>
      <c r="B214">
        <v>2194</v>
      </c>
      <c r="F214">
        <f>'Fit US Avg Rain Fall'!$B$17+'Fit US Avg Rain Fall'!$B$18*'US Avg Rainfall Data'!B214</f>
        <v>4.6976930442423424</v>
      </c>
      <c r="G214" s="5">
        <f t="shared" si="9"/>
        <v>109.69382153663555</v>
      </c>
      <c r="H214" s="5">
        <f t="shared" si="10"/>
        <v>301.65800922574778</v>
      </c>
      <c r="I214" s="19">
        <f t="shared" si="11"/>
        <v>5248096.8136385428</v>
      </c>
      <c r="J214" s="5">
        <f>I214/$C$2*100</f>
        <v>40.807274990499351</v>
      </c>
    </row>
    <row r="215" spans="1:10" x14ac:dyDescent="0.25">
      <c r="A215">
        <v>175</v>
      </c>
      <c r="B215">
        <v>2195</v>
      </c>
      <c r="F215">
        <f>'Fit US Avg Rain Fall'!$B$17+'Fit US Avg Rain Fall'!$B$18*'US Avg Rainfall Data'!B215</f>
        <v>4.6648130442423508</v>
      </c>
      <c r="G215" s="5">
        <f t="shared" si="9"/>
        <v>106.14573880981203</v>
      </c>
      <c r="H215" s="5">
        <f t="shared" si="10"/>
        <v>291.9007817269831</v>
      </c>
      <c r="I215" s="19">
        <f t="shared" si="11"/>
        <v>5248494.8601590795</v>
      </c>
      <c r="J215" s="5">
        <f>I215/$C$2*100</f>
        <v>40.810370054176595</v>
      </c>
    </row>
    <row r="216" spans="1:10" x14ac:dyDescent="0.25">
      <c r="A216">
        <v>176</v>
      </c>
      <c r="B216">
        <v>2196</v>
      </c>
      <c r="F216">
        <f>'Fit US Avg Rain Fall'!$B$17+'Fit US Avg Rain Fall'!$B$18*'US Avg Rainfall Data'!B216</f>
        <v>4.631933044242345</v>
      </c>
      <c r="G216" s="5">
        <f t="shared" si="9"/>
        <v>102.71241998545696</v>
      </c>
      <c r="H216" s="5">
        <f t="shared" si="10"/>
        <v>282.45915496000663</v>
      </c>
      <c r="I216" s="19">
        <f t="shared" si="11"/>
        <v>5248880.0317340251</v>
      </c>
      <c r="J216" s="5">
        <f>I216/$C$2*100</f>
        <v>40.813365007001494</v>
      </c>
    </row>
    <row r="217" spans="1:10" x14ac:dyDescent="0.25">
      <c r="A217">
        <v>177</v>
      </c>
      <c r="B217">
        <v>2197</v>
      </c>
      <c r="F217">
        <f>'Fit US Avg Rain Fall'!$B$17+'Fit US Avg Rain Fall'!$B$18*'US Avg Rainfall Data'!B217</f>
        <v>4.5990530442423534</v>
      </c>
      <c r="G217" s="5">
        <f t="shared" si="9"/>
        <v>99.390152987411582</v>
      </c>
      <c r="H217" s="5">
        <f t="shared" si="10"/>
        <v>273.32292071538183</v>
      </c>
      <c r="I217" s="19">
        <f t="shared" si="11"/>
        <v>5249252.7448077276</v>
      </c>
      <c r="J217" s="5">
        <f>I217/$C$2*100</f>
        <v>40.816263087092473</v>
      </c>
    </row>
    <row r="218" spans="1:10" x14ac:dyDescent="0.25">
      <c r="A218">
        <v>178</v>
      </c>
      <c r="B218">
        <v>2198</v>
      </c>
      <c r="F218">
        <f>'Fit US Avg Rain Fall'!$B$17+'Fit US Avg Rain Fall'!$B$18*'US Avg Rainfall Data'!B218</f>
        <v>4.5661730442423476</v>
      </c>
      <c r="G218" s="5">
        <f t="shared" si="9"/>
        <v>96.175345807835313</v>
      </c>
      <c r="H218" s="5">
        <f t="shared" si="10"/>
        <v>264.48220097154712</v>
      </c>
      <c r="I218" s="19">
        <f t="shared" si="11"/>
        <v>5249613.4023545077</v>
      </c>
      <c r="J218" s="5">
        <f>I218/$C$2*100</f>
        <v>40.819067427829978</v>
      </c>
    </row>
    <row r="219" spans="1:10" x14ac:dyDescent="0.25">
      <c r="A219">
        <v>179</v>
      </c>
      <c r="B219">
        <v>2199</v>
      </c>
      <c r="F219">
        <f>'Fit US Avg Rain Fall'!$B$17+'Fit US Avg Rain Fall'!$B$18*'US Avg Rainfall Data'!B219</f>
        <v>4.5332930442423418</v>
      </c>
      <c r="G219" s="5">
        <f t="shared" si="9"/>
        <v>93.06452262356656</v>
      </c>
      <c r="H219" s="5">
        <f t="shared" si="10"/>
        <v>255.92743721480804</v>
      </c>
      <c r="I219" s="19">
        <f t="shared" si="11"/>
        <v>5249962.3943143468</v>
      </c>
      <c r="J219" s="5">
        <f>I219/$C$2*100</f>
        <v>40.821781061244209</v>
      </c>
    </row>
    <row r="220" spans="1:10" x14ac:dyDescent="0.25">
      <c r="A220">
        <v>180</v>
      </c>
      <c r="B220">
        <v>2200</v>
      </c>
      <c r="F220">
        <f>'Fit US Avg Rain Fall'!$B$17+'Fit US Avg Rain Fall'!$B$18*'US Avg Rainfall Data'!B220</f>
        <v>4.5004130442423502</v>
      </c>
      <c r="G220" s="5">
        <f t="shared" si="9"/>
        <v>90.05432003808663</v>
      </c>
      <c r="H220" s="5">
        <f t="shared" si="10"/>
        <v>247.64938010473824</v>
      </c>
      <c r="I220" s="19">
        <f t="shared" si="11"/>
        <v>5250300.0980144897</v>
      </c>
      <c r="J220" s="5">
        <f>I220/$C$2*100</f>
        <v>40.824406921293374</v>
      </c>
    </row>
    <row r="221" spans="1:10" x14ac:dyDescent="0.25">
      <c r="A221">
        <v>181</v>
      </c>
      <c r="B221">
        <v>2201</v>
      </c>
      <c r="F221">
        <f>'Fit US Avg Rain Fall'!$B$17+'Fit US Avg Rain Fall'!$B$18*'US Avg Rainfall Data'!B221</f>
        <v>4.4675330442423444</v>
      </c>
      <c r="G221" s="5">
        <f t="shared" si="9"/>
        <v>87.141483445039356</v>
      </c>
      <c r="H221" s="5">
        <f t="shared" si="10"/>
        <v>239.63907947385823</v>
      </c>
      <c r="I221" s="19">
        <f t="shared" si="11"/>
        <v>5250626.8785774084</v>
      </c>
      <c r="J221" s="5">
        <f>I221/$C$2*100</f>
        <v>40.826947847035804</v>
      </c>
    </row>
    <row r="222" spans="1:10" x14ac:dyDescent="0.25">
      <c r="A222">
        <v>182</v>
      </c>
      <c r="B222">
        <v>2202</v>
      </c>
      <c r="F222">
        <f>'Fit US Avg Rain Fall'!$B$17+'Fit US Avg Rain Fall'!$B$18*'US Avg Rainfall Data'!B222</f>
        <v>4.4346530442423528</v>
      </c>
      <c r="G222" s="5">
        <f t="shared" si="9"/>
        <v>84.322863509386352</v>
      </c>
      <c r="H222" s="5">
        <f t="shared" si="10"/>
        <v>231.88787465081248</v>
      </c>
      <c r="I222" s="19">
        <f t="shared" si="11"/>
        <v>5250943.0893155681</v>
      </c>
      <c r="J222" s="5">
        <f>I222/$C$2*100</f>
        <v>40.829406585699601</v>
      </c>
    </row>
    <row r="223" spans="1:10" x14ac:dyDescent="0.25">
      <c r="A223">
        <v>183</v>
      </c>
      <c r="B223">
        <v>2203</v>
      </c>
      <c r="F223">
        <f>'Fit US Avg Rain Fall'!$B$17+'Fit US Avg Rain Fall'!$B$18*'US Avg Rainfall Data'!B223</f>
        <v>4.4017730442423471</v>
      </c>
      <c r="G223" s="5">
        <f t="shared" si="9"/>
        <v>81.595412762361761</v>
      </c>
      <c r="H223" s="5">
        <f t="shared" si="10"/>
        <v>224.38738509649485</v>
      </c>
      <c r="I223" s="19">
        <f t="shared" si="11"/>
        <v>5251249.0721134264</v>
      </c>
      <c r="J223" s="5">
        <f>I223/$C$2*100</f>
        <v>40.831785795652834</v>
      </c>
    </row>
    <row r="224" spans="1:10" x14ac:dyDescent="0.25">
      <c r="A224">
        <v>184</v>
      </c>
      <c r="B224">
        <v>2204</v>
      </c>
      <c r="F224">
        <f>'Fit US Avg Rain Fall'!$B$17+'Fit US Avg Rain Fall'!$B$18*'US Avg Rainfall Data'!B224</f>
        <v>4.3688930442423555</v>
      </c>
      <c r="G224" s="5">
        <f t="shared" si="9"/>
        <v>78.956182306583699</v>
      </c>
      <c r="H224" s="5">
        <f t="shared" si="10"/>
        <v>217.12950134310518</v>
      </c>
      <c r="I224" s="19">
        <f t="shared" si="11"/>
        <v>5251545.1577970758</v>
      </c>
      <c r="J224" s="5">
        <f>I224/$C$2*100</f>
        <v>40.834088049277817</v>
      </c>
    </row>
    <row r="225" spans="1:10" x14ac:dyDescent="0.25">
      <c r="A225">
        <v>185</v>
      </c>
      <c r="B225">
        <v>2205</v>
      </c>
      <c r="F225">
        <f>'Fit US Avg Rain Fall'!$B$17+'Fit US Avg Rain Fall'!$B$18*'US Avg Rainfall Data'!B225</f>
        <v>4.3360130442423497</v>
      </c>
      <c r="G225" s="5">
        <f t="shared" si="9"/>
        <v>76.402318627721201</v>
      </c>
      <c r="H225" s="5">
        <f t="shared" si="10"/>
        <v>210.10637622623329</v>
      </c>
      <c r="I225" s="19">
        <f t="shared" si="11"/>
        <v>5251831.6664919294</v>
      </c>
      <c r="J225" s="5">
        <f>I225/$C$2*100</f>
        <v>40.836315835752274</v>
      </c>
    </row>
    <row r="226" spans="1:10" x14ac:dyDescent="0.25">
      <c r="A226">
        <v>186</v>
      </c>
      <c r="B226">
        <v>2206</v>
      </c>
      <c r="F226">
        <f>'Fit US Avg Rain Fall'!$B$17+'Fit US Avg Rain Fall'!$B$18*'US Avg Rainfall Data'!B226</f>
        <v>4.3031330442423439</v>
      </c>
      <c r="G226" s="5">
        <f t="shared" si="9"/>
        <v>73.931060509305979</v>
      </c>
      <c r="H226" s="5">
        <f t="shared" si="10"/>
        <v>203.31041640059144</v>
      </c>
      <c r="I226" s="19">
        <f t="shared" si="11"/>
        <v>5252108.9079688396</v>
      </c>
      <c r="J226" s="5">
        <f>I226/$C$2*100</f>
        <v>40.838471563740683</v>
      </c>
    </row>
    <row r="227" spans="1:10" x14ac:dyDescent="0.25">
      <c r="A227">
        <v>187</v>
      </c>
      <c r="B227">
        <v>2207</v>
      </c>
      <c r="F227">
        <f>'Fit US Avg Rain Fall'!$B$17+'Fit US Avg Rain Fall'!$B$18*'US Avg Rainfall Data'!B227</f>
        <v>4.2702530442423523</v>
      </c>
      <c r="G227" s="5">
        <f t="shared" si="9"/>
        <v>71.539736047324268</v>
      </c>
      <c r="H227" s="5">
        <f t="shared" si="10"/>
        <v>196.73427413014173</v>
      </c>
      <c r="I227" s="19">
        <f t="shared" si="11"/>
        <v>5252377.1819790173</v>
      </c>
      <c r="J227" s="5">
        <f>I227/$C$2*100</f>
        <v>40.840557563998466</v>
      </c>
    </row>
    <row r="228" spans="1:10" x14ac:dyDescent="0.25">
      <c r="A228">
        <v>188</v>
      </c>
      <c r="B228">
        <v>2208</v>
      </c>
      <c r="F228">
        <f>'Fit US Avg Rain Fall'!$B$17+'Fit US Avg Rain Fall'!$B$18*'US Avg Rainfall Data'!B228</f>
        <v>4.2373730442423465</v>
      </c>
      <c r="G228" s="5">
        <f t="shared" si="9"/>
        <v>69.225759761373098</v>
      </c>
      <c r="H228" s="5">
        <f t="shared" si="10"/>
        <v>190.37083934377603</v>
      </c>
      <c r="I228" s="19">
        <f t="shared" si="11"/>
        <v>5252636.7785781221</v>
      </c>
      <c r="J228" s="5">
        <f>I228/$C$2*100</f>
        <v>40.842576091891999</v>
      </c>
    </row>
    <row r="229" spans="1:10" x14ac:dyDescent="0.25">
      <c r="A229">
        <v>189</v>
      </c>
      <c r="B229">
        <v>2209</v>
      </c>
      <c r="F229">
        <f>'Fit US Avg Rain Fall'!$B$17+'Fit US Avg Rain Fall'!$B$18*'US Avg Rainfall Data'!B229</f>
        <v>4.2044930442423549</v>
      </c>
      <c r="G229" s="5">
        <f t="shared" si="9"/>
        <v>66.986629799267334</v>
      </c>
      <c r="H229" s="5">
        <f t="shared" si="10"/>
        <v>184.21323194798518</v>
      </c>
      <c r="I229" s="19">
        <f t="shared" si="11"/>
        <v>5252887.9784398694</v>
      </c>
      <c r="J229" s="5">
        <f>I229/$C$2*100</f>
        <v>40.84452932983708</v>
      </c>
    </row>
    <row r="230" spans="1:10" x14ac:dyDescent="0.25">
      <c r="A230">
        <v>190</v>
      </c>
      <c r="B230">
        <v>2210</v>
      </c>
      <c r="F230">
        <f>'Fit US Avg Rain Fall'!$B$17+'Fit US Avg Rain Fall'!$B$18*'US Avg Rainfall Data'!B230</f>
        <v>4.1716130442423491</v>
      </c>
      <c r="G230" s="5">
        <f t="shared" si="9"/>
        <v>64.819925232049513</v>
      </c>
      <c r="H230" s="5">
        <f t="shared" si="10"/>
        <v>178.25479438813616</v>
      </c>
      <c r="I230" s="19">
        <f t="shared" si="11"/>
        <v>5253131.0531594893</v>
      </c>
      <c r="J230" s="5">
        <f>I230/$C$2*100</f>
        <v>40.846419389658578</v>
      </c>
    </row>
    <row r="231" spans="1:10" x14ac:dyDescent="0.25">
      <c r="A231">
        <v>191</v>
      </c>
      <c r="B231">
        <v>2211</v>
      </c>
      <c r="F231">
        <f>'Fit US Avg Rain Fall'!$B$17+'Fit US Avg Rain Fall'!$B$18*'US Avg Rainfall Data'!B231</f>
        <v>4.1387330442423433</v>
      </c>
      <c r="G231" s="5">
        <f t="shared" si="9"/>
        <v>62.723303436508239</v>
      </c>
      <c r="H231" s="5">
        <f t="shared" si="10"/>
        <v>172.48908445039766</v>
      </c>
      <c r="I231" s="19">
        <f t="shared" si="11"/>
        <v>5253366.2655473761</v>
      </c>
      <c r="J231" s="5">
        <f>I231/$C$2*100</f>
        <v>40.848248314873658</v>
      </c>
    </row>
    <row r="232" spans="1:10" x14ac:dyDescent="0.25">
      <c r="A232">
        <v>192</v>
      </c>
      <c r="B232">
        <v>2212</v>
      </c>
      <c r="F232">
        <f>'Fit US Avg Rain Fall'!$B$17+'Fit US Avg Rain Fall'!$B$18*'US Avg Rainfall Data'!B232</f>
        <v>4.1058530442423518</v>
      </c>
      <c r="G232" s="5">
        <f t="shared" si="9"/>
        <v>60.694497562350051</v>
      </c>
      <c r="H232" s="5">
        <f t="shared" si="10"/>
        <v>166.90986829646263</v>
      </c>
      <c r="I232" s="19">
        <f t="shared" si="11"/>
        <v>5253593.8699132344</v>
      </c>
      <c r="J232" s="5">
        <f>I232/$C$2*100</f>
        <v>40.850018082901279</v>
      </c>
    </row>
    <row r="233" spans="1:10" x14ac:dyDescent="0.25">
      <c r="A233">
        <v>193</v>
      </c>
      <c r="B233">
        <v>2213</v>
      </c>
      <c r="F233">
        <f>'Fit US Avg Rain Fall'!$B$17+'Fit US Avg Rain Fall'!$B$18*'US Avg Rainfall Data'!B233</f>
        <v>4.072973044242346</v>
      </c>
      <c r="G233" s="5">
        <f t="shared" si="9"/>
        <v>58.73131408129705</v>
      </c>
      <c r="H233" s="5">
        <f t="shared" si="10"/>
        <v>161.51111372356689</v>
      </c>
      <c r="I233" s="19">
        <f t="shared" si="11"/>
        <v>5253814.1123410398</v>
      </c>
      <c r="J233" s="5">
        <f>I233/$C$2*100</f>
        <v>40.851730607200118</v>
      </c>
    </row>
    <row r="234" spans="1:10" x14ac:dyDescent="0.25">
      <c r="A234">
        <v>194</v>
      </c>
      <c r="B234">
        <v>2214</v>
      </c>
      <c r="F234">
        <f>'Fit US Avg Rain Fall'!$B$17+'Fit US Avg Rain Fall'!$B$18*'US Avg Rainfall Data'!B234</f>
        <v>4.0400930442423544</v>
      </c>
      <c r="G234" s="5">
        <f t="shared" ref="G234:G297" si="12">EXP(F234)</f>
        <v>56.831630415468148</v>
      </c>
      <c r="H234" s="5">
        <f t="shared" ref="H234:H297" si="13">G234*44/16</f>
        <v>156.28698364253739</v>
      </c>
      <c r="I234" s="19">
        <f t="shared" ref="I234:I297" si="14">I233+G234+H234</f>
        <v>5254027.2309550978</v>
      </c>
      <c r="J234" s="5">
        <f>I234/$C$2*100</f>
        <v>40.853387739337407</v>
      </c>
    </row>
    <row r="235" spans="1:10" x14ac:dyDescent="0.25">
      <c r="A235">
        <v>195</v>
      </c>
      <c r="B235">
        <v>2215</v>
      </c>
      <c r="F235">
        <f>'Fit US Avg Rain Fall'!$B$17+'Fit US Avg Rain Fall'!$B$18*'US Avg Rainfall Data'!B235</f>
        <v>4.0072130442423486</v>
      </c>
      <c r="G235" s="5">
        <f t="shared" si="12"/>
        <v>54.99339264245846</v>
      </c>
      <c r="H235" s="5">
        <f t="shared" si="13"/>
        <v>151.23182976676077</v>
      </c>
      <c r="I235" s="19">
        <f t="shared" si="14"/>
        <v>5254233.4561775075</v>
      </c>
      <c r="J235" s="5">
        <f>I235/$C$2*100</f>
        <v>40.854991270990823</v>
      </c>
    </row>
    <row r="236" spans="1:10" x14ac:dyDescent="0.25">
      <c r="A236">
        <v>196</v>
      </c>
      <c r="B236">
        <v>2216</v>
      </c>
      <c r="F236">
        <f>'Fit US Avg Rain Fall'!$B$17+'Fit US Avg Rain Fall'!$B$18*'US Avg Rainfall Data'!B236</f>
        <v>3.9743330442423428</v>
      </c>
      <c r="G236" s="5">
        <f t="shared" si="12"/>
        <v>53.21461327466109</v>
      </c>
      <c r="H236" s="5">
        <f t="shared" si="13"/>
        <v>146.340186505318</v>
      </c>
      <c r="I236" s="19">
        <f t="shared" si="14"/>
        <v>5254433.0109772878</v>
      </c>
      <c r="J236" s="5">
        <f>I236/$C$2*100</f>
        <v>40.856542935885628</v>
      </c>
    </row>
    <row r="237" spans="1:10" x14ac:dyDescent="0.25">
      <c r="A237">
        <v>197</v>
      </c>
      <c r="B237">
        <v>2217</v>
      </c>
      <c r="F237">
        <f>'Fit US Avg Rain Fall'!$B$17+'Fit US Avg Rain Fall'!$B$18*'US Avg Rainfall Data'!B237</f>
        <v>3.9414530442423512</v>
      </c>
      <c r="G237" s="5">
        <f t="shared" si="12"/>
        <v>51.493369110409226</v>
      </c>
      <c r="H237" s="5">
        <f t="shared" si="13"/>
        <v>141.60676505362537</v>
      </c>
      <c r="I237" s="19">
        <f t="shared" si="14"/>
        <v>5254626.1111114519</v>
      </c>
      <c r="J237" s="5">
        <f>I237/$C$2*100</f>
        <v>40.858044411669212</v>
      </c>
    </row>
    <row r="238" spans="1:10" x14ac:dyDescent="0.25">
      <c r="A238">
        <v>198</v>
      </c>
      <c r="B238">
        <v>2218</v>
      </c>
      <c r="F238">
        <f>'Fit US Avg Rain Fall'!$B$17+'Fit US Avg Rain Fall'!$B$18*'US Avg Rainfall Data'!B238</f>
        <v>3.9085730442423454</v>
      </c>
      <c r="G238" s="5">
        <f t="shared" si="12"/>
        <v>49.827799154624159</v>
      </c>
      <c r="H238" s="5">
        <f t="shared" si="13"/>
        <v>137.02644767521645</v>
      </c>
      <c r="I238" s="19">
        <f t="shared" si="14"/>
        <v>5254812.9653582815</v>
      </c>
      <c r="J238" s="5">
        <f>I238/$C$2*100</f>
        <v>40.859497321724845</v>
      </c>
    </row>
    <row r="239" spans="1:10" x14ac:dyDescent="0.25">
      <c r="A239">
        <v>199</v>
      </c>
      <c r="B239">
        <v>2219</v>
      </c>
      <c r="F239">
        <f>'Fit US Avg Rain Fall'!$B$17+'Fit US Avg Rain Fall'!$B$18*'US Avg Rainfall Data'!B239</f>
        <v>3.8756930442423538</v>
      </c>
      <c r="G239" s="5">
        <f t="shared" si="12"/>
        <v>48.216102606727809</v>
      </c>
      <c r="H239" s="5">
        <f t="shared" si="13"/>
        <v>132.59428216850148</v>
      </c>
      <c r="I239" s="19">
        <f t="shared" si="14"/>
        <v>5254993.775743057</v>
      </c>
      <c r="J239" s="5">
        <f>I239/$C$2*100</f>
        <v>40.860903236927001</v>
      </c>
    </row>
    <row r="240" spans="1:10" x14ac:dyDescent="0.25">
      <c r="A240">
        <v>200</v>
      </c>
      <c r="B240">
        <v>2220</v>
      </c>
      <c r="F240">
        <f>'Fit US Avg Rain Fall'!$B$17+'Fit US Avg Rain Fall'!$B$18*'US Avg Rainfall Data'!B240</f>
        <v>3.842813044242348</v>
      </c>
      <c r="G240" s="5">
        <f t="shared" si="12"/>
        <v>46.656536913626127</v>
      </c>
      <c r="H240" s="5">
        <f t="shared" si="13"/>
        <v>128.30547651247184</v>
      </c>
      <c r="I240" s="19">
        <f t="shared" si="14"/>
        <v>5255168.7377564833</v>
      </c>
      <c r="J240" s="5">
        <f>I240/$C$2*100</f>
        <v>40.862263677339655</v>
      </c>
    </row>
    <row r="241" spans="1:10" x14ac:dyDescent="0.25">
      <c r="A241">
        <v>201</v>
      </c>
      <c r="B241">
        <v>2221</v>
      </c>
      <c r="F241">
        <f>'Fit US Avg Rain Fall'!$B$17+'Fit US Avg Rain Fall'!$B$18*'US Avg Rainfall Data'!B241</f>
        <v>3.8099330442423422</v>
      </c>
      <c r="G241" s="5">
        <f t="shared" si="12"/>
        <v>45.147415885679955</v>
      </c>
      <c r="H241" s="5">
        <f t="shared" si="13"/>
        <v>124.15539368561987</v>
      </c>
      <c r="I241" s="19">
        <f t="shared" si="14"/>
        <v>5255338.0405660542</v>
      </c>
      <c r="J241" s="5">
        <f>I241/$C$2*100</f>
        <v>40.863580113859818</v>
      </c>
    </row>
    <row r="242" spans="1:10" x14ac:dyDescent="0.25">
      <c r="A242">
        <v>202</v>
      </c>
      <c r="B242">
        <v>2222</v>
      </c>
      <c r="F242">
        <f>'Fit US Avg Rain Fall'!$B$17+'Fit US Avg Rain Fall'!$B$18*'US Avg Rainfall Data'!B242</f>
        <v>3.7770530442423507</v>
      </c>
      <c r="G242" s="5">
        <f t="shared" si="12"/>
        <v>43.687107873608369</v>
      </c>
      <c r="H242" s="5">
        <f t="shared" si="13"/>
        <v>120.13954665242301</v>
      </c>
      <c r="I242" s="19">
        <f t="shared" si="14"/>
        <v>5255501.8672205796</v>
      </c>
      <c r="J242" s="5">
        <f>I242/$C$2*100</f>
        <v>40.864853969807868</v>
      </c>
    </row>
    <row r="243" spans="1:10" x14ac:dyDescent="0.25">
      <c r="A243">
        <v>203</v>
      </c>
      <c r="B243">
        <v>2223</v>
      </c>
      <c r="F243">
        <f>'Fit US Avg Rain Fall'!$B$17+'Fit US Avg Rain Fall'!$B$18*'US Avg Rainfall Data'!B243</f>
        <v>3.7441730442423449</v>
      </c>
      <c r="G243" s="5">
        <f t="shared" si="12"/>
        <v>42.274034004361106</v>
      </c>
      <c r="H243" s="5">
        <f t="shared" si="13"/>
        <v>116.25359351199305</v>
      </c>
      <c r="I243" s="19">
        <f t="shared" si="14"/>
        <v>5255660.3948480962</v>
      </c>
      <c r="J243" s="5">
        <f>I243/$C$2*100</f>
        <v>40.866086622466419</v>
      </c>
    </row>
    <row r="244" spans="1:10" x14ac:dyDescent="0.25">
      <c r="A244">
        <v>204</v>
      </c>
      <c r="B244">
        <v>2224</v>
      </c>
      <c r="F244">
        <f>'Fit US Avg Rain Fall'!$B$17+'Fit US Avg Rain Fall'!$B$18*'US Avg Rainfall Data'!B244</f>
        <v>3.7112930442423533</v>
      </c>
      <c r="G244" s="5">
        <f t="shared" si="12"/>
        <v>40.906666474058319</v>
      </c>
      <c r="H244" s="5">
        <f t="shared" si="13"/>
        <v>112.49333280366038</v>
      </c>
      <c r="I244" s="19">
        <f t="shared" si="14"/>
        <v>5255813.7948473739</v>
      </c>
      <c r="J244" s="5">
        <f>I244/$C$2*100</f>
        <v>40.867279404569409</v>
      </c>
    </row>
    <row r="245" spans="1:10" x14ac:dyDescent="0.25">
      <c r="A245">
        <v>205</v>
      </c>
      <c r="B245">
        <v>2225</v>
      </c>
      <c r="F245">
        <f>'Fit US Avg Rain Fall'!$B$17+'Fit US Avg Rain Fall'!$B$18*'US Avg Rainfall Data'!B245</f>
        <v>3.6784130442423475</v>
      </c>
      <c r="G245" s="5">
        <f t="shared" si="12"/>
        <v>39.583526896136647</v>
      </c>
      <c r="H245" s="5">
        <f t="shared" si="13"/>
        <v>108.85469896437579</v>
      </c>
      <c r="I245" s="19">
        <f t="shared" si="14"/>
        <v>5255962.2330732346</v>
      </c>
      <c r="J245" s="5">
        <f>I245/$C$2*100</f>
        <v>40.868433605743071</v>
      </c>
    </row>
    <row r="246" spans="1:10" x14ac:dyDescent="0.25">
      <c r="A246">
        <v>206</v>
      </c>
      <c r="B246">
        <v>2226</v>
      </c>
      <c r="F246">
        <f>'Fit US Avg Rain Fall'!$B$17+'Fit US Avg Rain Fall'!$B$18*'US Avg Rainfall Data'!B246</f>
        <v>3.6455330442423417</v>
      </c>
      <c r="G246" s="5">
        <f t="shared" si="12"/>
        <v>38.30318470293399</v>
      </c>
      <c r="H246" s="5">
        <f t="shared" si="13"/>
        <v>105.33375793306847</v>
      </c>
      <c r="I246" s="19">
        <f t="shared" si="14"/>
        <v>5256105.8700158708</v>
      </c>
      <c r="J246" s="5">
        <f>I246/$C$2*100</f>
        <v>40.869550473900254</v>
      </c>
    </row>
    <row r="247" spans="1:10" x14ac:dyDescent="0.25">
      <c r="A247">
        <v>207</v>
      </c>
      <c r="B247">
        <v>2227</v>
      </c>
      <c r="F247">
        <f>'Fit US Avg Rain Fall'!$B$17+'Fit US Avg Rain Fall'!$B$18*'US Avg Rainfall Data'!B247</f>
        <v>3.6126530442423501</v>
      </c>
      <c r="G247" s="5">
        <f t="shared" si="12"/>
        <v>37.064255598969616</v>
      </c>
      <c r="H247" s="5">
        <f t="shared" si="13"/>
        <v>101.92670289716645</v>
      </c>
      <c r="I247" s="19">
        <f t="shared" si="14"/>
        <v>5256244.8609743668</v>
      </c>
      <c r="J247" s="5">
        <f>I247/$C$2*100</f>
        <v>40.870631216589636</v>
      </c>
    </row>
    <row r="248" spans="1:10" x14ac:dyDescent="0.25">
      <c r="A248">
        <v>208</v>
      </c>
      <c r="B248">
        <v>2228</v>
      </c>
      <c r="F248">
        <f>'Fit US Avg Rain Fall'!$B$17+'Fit US Avg Rain Fall'!$B$18*'US Avg Rainfall Data'!B248</f>
        <v>3.5797730442423443</v>
      </c>
      <c r="G248" s="5">
        <f t="shared" si="12"/>
        <v>35.865400064253734</v>
      </c>
      <c r="H248" s="5">
        <f t="shared" si="13"/>
        <v>98.629850176697772</v>
      </c>
      <c r="I248" s="19">
        <f t="shared" si="14"/>
        <v>5256379.3562246077</v>
      </c>
      <c r="J248" s="5">
        <f>I248/$C$2*100</f>
        <v>40.871677002301368</v>
      </c>
    </row>
    <row r="249" spans="1:10" x14ac:dyDescent="0.25">
      <c r="A249">
        <v>209</v>
      </c>
      <c r="B249">
        <v>2229</v>
      </c>
      <c r="F249">
        <f>'Fit US Avg Rain Fall'!$B$17+'Fit US Avg Rain Fall'!$B$18*'US Avg Rainfall Data'!B249</f>
        <v>3.5468930442423527</v>
      </c>
      <c r="G249" s="5">
        <f t="shared" si="12"/>
        <v>34.705321906013118</v>
      </c>
      <c r="H249" s="5">
        <f t="shared" si="13"/>
        <v>95.439635241536081</v>
      </c>
      <c r="I249" s="19">
        <f t="shared" si="14"/>
        <v>5256509.5011817552</v>
      </c>
      <c r="J249" s="5">
        <f>I249/$C$2*100</f>
        <v>40.872688961730383</v>
      </c>
    </row>
    <row r="250" spans="1:10" x14ac:dyDescent="0.25">
      <c r="A250">
        <v>210</v>
      </c>
      <c r="B250">
        <v>2230</v>
      </c>
      <c r="F250">
        <f>'Fit US Avg Rain Fall'!$B$17+'Fit US Avg Rain Fall'!$B$18*'US Avg Rainfall Data'!B250</f>
        <v>3.514013044242347</v>
      </c>
      <c r="G250" s="5">
        <f t="shared" si="12"/>
        <v>33.582766857254043</v>
      </c>
      <c r="H250" s="5">
        <f t="shared" si="13"/>
        <v>92.352608857448615</v>
      </c>
      <c r="I250" s="19">
        <f t="shared" si="14"/>
        <v>5256635.4365574699</v>
      </c>
      <c r="J250" s="5">
        <f>I250/$C$2*100</f>
        <v>40.87366818899892</v>
      </c>
    </row>
    <row r="251" spans="1:10" x14ac:dyDescent="0.25">
      <c r="A251">
        <v>211</v>
      </c>
      <c r="B251">
        <v>2231</v>
      </c>
      <c r="F251">
        <f>'Fit US Avg Rain Fall'!$B$17+'Fit US Avg Rain Fall'!$B$18*'US Avg Rainfall Data'!B251</f>
        <v>3.4811330442423554</v>
      </c>
      <c r="G251" s="5">
        <f t="shared" si="12"/>
        <v>32.49652122066302</v>
      </c>
      <c r="H251" s="5">
        <f t="shared" si="13"/>
        <v>89.365433356823303</v>
      </c>
      <c r="I251" s="19">
        <f t="shared" si="14"/>
        <v>5256757.2985120472</v>
      </c>
      <c r="J251" s="5">
        <f>I251/$C$2*100</f>
        <v>40.874615742839467</v>
      </c>
    </row>
    <row r="252" spans="1:10" x14ac:dyDescent="0.25">
      <c r="A252">
        <v>212</v>
      </c>
      <c r="B252">
        <v>2232</v>
      </c>
      <c r="F252">
        <f>'Fit US Avg Rain Fall'!$B$17+'Fit US Avg Rain Fall'!$B$18*'US Avg Rainfall Data'!B252</f>
        <v>3.4482530442423496</v>
      </c>
      <c r="G252" s="5">
        <f t="shared" si="12"/>
        <v>31.445410556363388</v>
      </c>
      <c r="H252" s="5">
        <f t="shared" si="13"/>
        <v>86.474879029999315</v>
      </c>
      <c r="I252" s="19">
        <f t="shared" si="14"/>
        <v>5256875.2188016335</v>
      </c>
      <c r="J252" s="5">
        <f>I252/$C$2*100</f>
        <v>40.875532647739462</v>
      </c>
    </row>
    <row r="253" spans="1:10" x14ac:dyDescent="0.25">
      <c r="A253">
        <v>213</v>
      </c>
      <c r="B253">
        <v>2233</v>
      </c>
      <c r="F253">
        <f>'Fit US Avg Rain Fall'!$B$17+'Fit US Avg Rain Fall'!$B$18*'US Avg Rainfall Data'!B253</f>
        <v>3.4153730442423438</v>
      </c>
      <c r="G253" s="5">
        <f t="shared" si="12"/>
        <v>30.428298412123869</v>
      </c>
      <c r="H253" s="5">
        <f t="shared" si="13"/>
        <v>83.677820633340644</v>
      </c>
      <c r="I253" s="19">
        <f t="shared" si="14"/>
        <v>5256989.3249206785</v>
      </c>
      <c r="J253" s="5">
        <f>I253/$C$2*100</f>
        <v>40.876419895048983</v>
      </c>
    </row>
    <row r="254" spans="1:10" x14ac:dyDescent="0.25">
      <c r="A254">
        <v>214</v>
      </c>
      <c r="B254">
        <v>2234</v>
      </c>
      <c r="F254">
        <f>'Fit US Avg Rain Fall'!$B$17+'Fit US Avg Rain Fall'!$B$18*'US Avg Rainfall Data'!B254</f>
        <v>3.3824930442423522</v>
      </c>
      <c r="G254" s="5">
        <f t="shared" si="12"/>
        <v>29.444085094634229</v>
      </c>
      <c r="H254" s="5">
        <f t="shared" si="13"/>
        <v>80.971234010244132</v>
      </c>
      <c r="I254" s="19">
        <f t="shared" si="14"/>
        <v>5257099.7402397841</v>
      </c>
      <c r="J254" s="5">
        <f>I254/$C$2*100</f>
        <v>40.877278444052536</v>
      </c>
    </row>
    <row r="255" spans="1:10" x14ac:dyDescent="0.25">
      <c r="A255">
        <v>215</v>
      </c>
      <c r="B255">
        <v>2235</v>
      </c>
      <c r="F255">
        <f>'Fit US Avg Rain Fall'!$B$17+'Fit US Avg Rain Fall'!$B$18*'US Avg Rainfall Data'!B255</f>
        <v>3.3496130442423464</v>
      </c>
      <c r="G255" s="5">
        <f t="shared" si="12"/>
        <v>28.491706480524705</v>
      </c>
      <c r="H255" s="5">
        <f t="shared" si="13"/>
        <v>78.352192821442941</v>
      </c>
      <c r="I255" s="19">
        <f t="shared" si="14"/>
        <v>5257206.5841390854</v>
      </c>
      <c r="J255" s="5">
        <f>I255/$C$2*100</f>
        <v>40.878109223006255</v>
      </c>
    </row>
    <row r="256" spans="1:10" x14ac:dyDescent="0.25">
      <c r="A256">
        <v>216</v>
      </c>
      <c r="B256">
        <v>2236</v>
      </c>
      <c r="F256">
        <f>'Fit US Avg Rain Fall'!$B$17+'Fit US Avg Rain Fall'!$B$18*'US Avg Rainfall Data'!B256</f>
        <v>3.3167330442423548</v>
      </c>
      <c r="G256" s="5">
        <f t="shared" si="12"/>
        <v>27.57013286584748</v>
      </c>
      <c r="H256" s="5">
        <f t="shared" si="13"/>
        <v>75.817865381080566</v>
      </c>
      <c r="I256" s="19">
        <f t="shared" si="14"/>
        <v>5257309.972137332</v>
      </c>
      <c r="J256" s="5">
        <f>I256/$C$2*100</f>
        <v>40.878913130141541</v>
      </c>
    </row>
    <row r="257" spans="1:10" x14ac:dyDescent="0.25">
      <c r="A257">
        <v>217</v>
      </c>
      <c r="B257">
        <v>2237</v>
      </c>
      <c r="F257">
        <f>'Fit US Avg Rain Fall'!$B$17+'Fit US Avg Rain Fall'!$B$18*'US Avg Rainfall Data'!B257</f>
        <v>3.283853044242349</v>
      </c>
      <c r="G257" s="5">
        <f t="shared" si="12"/>
        <v>26.678367852765913</v>
      </c>
      <c r="H257" s="5">
        <f t="shared" si="13"/>
        <v>73.365511595106256</v>
      </c>
      <c r="I257" s="19">
        <f t="shared" si="14"/>
        <v>5257410.0160167804</v>
      </c>
      <c r="J257" s="5">
        <f>I257/$C$2*100</f>
        <v>40.87969103463621</v>
      </c>
    </row>
    <row r="258" spans="1:10" x14ac:dyDescent="0.25">
      <c r="A258">
        <v>218</v>
      </c>
      <c r="B258">
        <v>2238</v>
      </c>
      <c r="F258">
        <f>'Fit US Avg Rain Fall'!$B$17+'Fit US Avg Rain Fall'!$B$18*'US Avg Rainfall Data'!B258</f>
        <v>3.2509730442423432</v>
      </c>
      <c r="G258" s="5">
        <f t="shared" si="12"/>
        <v>25.815447272260204</v>
      </c>
      <c r="H258" s="5">
        <f t="shared" si="13"/>
        <v>70.992479998715567</v>
      </c>
      <c r="I258" s="19">
        <f t="shared" si="14"/>
        <v>5257506.8239440508</v>
      </c>
      <c r="J258" s="5">
        <f>I258/$C$2*100</f>
        <v>40.880443777554191</v>
      </c>
    </row>
    <row r="259" spans="1:10" x14ac:dyDescent="0.25">
      <c r="A259">
        <v>219</v>
      </c>
      <c r="B259">
        <v>2239</v>
      </c>
      <c r="F259">
        <f>'Fit US Avg Rain Fall'!$B$17+'Fit US Avg Rain Fall'!$B$18*'US Avg Rainfall Data'!B259</f>
        <v>3.2180930442423517</v>
      </c>
      <c r="G259" s="5">
        <f t="shared" si="12"/>
        <v>24.980438141674494</v>
      </c>
      <c r="H259" s="5">
        <f t="shared" si="13"/>
        <v>68.696204889604857</v>
      </c>
      <c r="I259" s="19">
        <f t="shared" si="14"/>
        <v>5257600.5005870825</v>
      </c>
      <c r="J259" s="5">
        <f>I259/$C$2*100</f>
        <v>40.881172172754994</v>
      </c>
    </row>
    <row r="260" spans="1:10" x14ac:dyDescent="0.25">
      <c r="A260">
        <v>220</v>
      </c>
      <c r="B260">
        <v>2240</v>
      </c>
      <c r="F260">
        <f>'Fit US Avg Rain Fall'!$B$17+'Fit US Avg Rain Fall'!$B$18*'US Avg Rainfall Data'!B260</f>
        <v>3.1852130442423459</v>
      </c>
      <c r="G260" s="5">
        <f t="shared" si="12"/>
        <v>24.172437655982645</v>
      </c>
      <c r="H260" s="5">
        <f t="shared" si="13"/>
        <v>66.474203553952279</v>
      </c>
      <c r="I260" s="19">
        <f t="shared" si="14"/>
        <v>5257691.1472282922</v>
      </c>
      <c r="J260" s="5">
        <f>I260/$C$2*100</f>
        <v>40.881877007773511</v>
      </c>
    </row>
    <row r="261" spans="1:10" x14ac:dyDescent="0.25">
      <c r="A261">
        <v>221</v>
      </c>
      <c r="B261">
        <v>2241</v>
      </c>
      <c r="F261">
        <f>'Fit US Avg Rain Fall'!$B$17+'Fit US Avg Rain Fall'!$B$18*'US Avg Rainfall Data'!B261</f>
        <v>3.1523330442423543</v>
      </c>
      <c r="G261" s="5">
        <f t="shared" si="12"/>
        <v>23.390572211685338</v>
      </c>
      <c r="H261" s="5">
        <f t="shared" si="13"/>
        <v>64.324073582134673</v>
      </c>
      <c r="I261" s="19">
        <f t="shared" si="14"/>
        <v>5257778.8618740859</v>
      </c>
      <c r="J261" s="5">
        <f>I261/$C$2*100</f>
        <v>40.882559044671588</v>
      </c>
    </row>
    <row r="262" spans="1:10" x14ac:dyDescent="0.25">
      <c r="A262">
        <v>222</v>
      </c>
      <c r="B262">
        <v>2242</v>
      </c>
      <c r="F262">
        <f>'Fit US Avg Rain Fall'!$B$17+'Fit US Avg Rain Fall'!$B$18*'US Avg Rainfall Data'!B262</f>
        <v>3.1194530442423485</v>
      </c>
      <c r="G262" s="5">
        <f t="shared" si="12"/>
        <v>22.633996462274357</v>
      </c>
      <c r="H262" s="5">
        <f t="shared" si="13"/>
        <v>62.24349027125448</v>
      </c>
      <c r="I262" s="19">
        <f t="shared" si="14"/>
        <v>5257863.7393608196</v>
      </c>
      <c r="J262" s="5">
        <f>I262/$C$2*100</f>
        <v>40.883219020861937</v>
      </c>
    </row>
    <row r="263" spans="1:10" x14ac:dyDescent="0.25">
      <c r="A263">
        <v>223</v>
      </c>
      <c r="B263">
        <v>2243</v>
      </c>
      <c r="F263">
        <f>'Fit US Avg Rain Fall'!$B$17+'Fit US Avg Rain Fall'!$B$18*'US Avg Rainfall Data'!B263</f>
        <v>3.0865730442423427</v>
      </c>
      <c r="G263" s="5">
        <f t="shared" si="12"/>
        <v>21.901892404253246</v>
      </c>
      <c r="H263" s="5">
        <f t="shared" si="13"/>
        <v>60.230204111696423</v>
      </c>
      <c r="I263" s="19">
        <f t="shared" si="14"/>
        <v>5257945.8714573355</v>
      </c>
      <c r="J263" s="5">
        <f>I263/$C$2*100</f>
        <v>40.883857649905394</v>
      </c>
    </row>
    <row r="264" spans="1:10" x14ac:dyDescent="0.25">
      <c r="A264">
        <v>224</v>
      </c>
      <c r="B264">
        <v>2244</v>
      </c>
      <c r="F264">
        <f>'Fit US Avg Rain Fall'!$B$17+'Fit US Avg Rain Fall'!$B$18*'US Avg Rainfall Data'!B264</f>
        <v>3.0536930442423511</v>
      </c>
      <c r="G264" s="5">
        <f t="shared" si="12"/>
        <v>21.193468492717582</v>
      </c>
      <c r="H264" s="5">
        <f t="shared" si="13"/>
        <v>58.282038354973352</v>
      </c>
      <c r="I264" s="19">
        <f t="shared" si="14"/>
        <v>5258025.3469641833</v>
      </c>
      <c r="J264" s="5">
        <f>I264/$C$2*100</f>
        <v>40.884475622282451</v>
      </c>
    </row>
    <row r="265" spans="1:10" x14ac:dyDescent="0.25">
      <c r="A265">
        <v>225</v>
      </c>
      <c r="B265">
        <v>2245</v>
      </c>
      <c r="F265">
        <f>'Fit US Avg Rain Fall'!$B$17+'Fit US Avg Rain Fall'!$B$18*'US Avg Rainfall Data'!B265</f>
        <v>3.0208130442423453</v>
      </c>
      <c r="G265" s="5">
        <f t="shared" si="12"/>
        <v>20.50795878554225</v>
      </c>
      <c r="H265" s="5">
        <f t="shared" si="13"/>
        <v>56.396886660241186</v>
      </c>
      <c r="I265" s="19">
        <f t="shared" si="14"/>
        <v>5258102.2518096287</v>
      </c>
      <c r="J265" s="5">
        <f>I265/$C$2*100</f>
        <v>40.885073606139763</v>
      </c>
    </row>
    <row r="266" spans="1:10" x14ac:dyDescent="0.25">
      <c r="A266">
        <v>226</v>
      </c>
      <c r="B266">
        <v>2246</v>
      </c>
      <c r="F266">
        <f>'Fit US Avg Rain Fall'!$B$17+'Fit US Avg Rain Fall'!$B$18*'US Avg Rainfall Data'!B266</f>
        <v>2.9879330442423537</v>
      </c>
      <c r="G266" s="5">
        <f t="shared" si="12"/>
        <v>19.844622115253216</v>
      </c>
      <c r="H266" s="5">
        <f t="shared" si="13"/>
        <v>54.572710816946341</v>
      </c>
      <c r="I266" s="19">
        <f t="shared" si="14"/>
        <v>5258176.669142561</v>
      </c>
      <c r="J266" s="5">
        <f>I266/$C$2*100</f>
        <v>40.885652248012597</v>
      </c>
    </row>
    <row r="267" spans="1:10" x14ac:dyDescent="0.25">
      <c r="A267">
        <v>227</v>
      </c>
      <c r="B267">
        <v>2247</v>
      </c>
      <c r="F267">
        <f>'Fit US Avg Rain Fall'!$B$17+'Fit US Avg Rain Fall'!$B$18*'US Avg Rainfall Data'!B267</f>
        <v>2.9550530442423479</v>
      </c>
      <c r="G267" s="5">
        <f t="shared" si="12"/>
        <v>19.202741287680951</v>
      </c>
      <c r="H267" s="5">
        <f t="shared" si="13"/>
        <v>52.807538541122611</v>
      </c>
      <c r="I267" s="19">
        <f t="shared" si="14"/>
        <v>5258248.6794223897</v>
      </c>
      <c r="J267" s="5">
        <f>I267/$C$2*100</f>
        <v>40.886212173523781</v>
      </c>
    </row>
    <row r="268" spans="1:10" x14ac:dyDescent="0.25">
      <c r="A268">
        <v>228</v>
      </c>
      <c r="B268">
        <v>2248</v>
      </c>
      <c r="F268">
        <f>'Fit US Avg Rain Fall'!$B$17+'Fit US Avg Rain Fall'!$B$18*'US Avg Rainfall Data'!B268</f>
        <v>2.9221730442423421</v>
      </c>
      <c r="G268" s="5">
        <f t="shared" si="12"/>
        <v>18.581622306538009</v>
      </c>
      <c r="H268" s="5">
        <f t="shared" si="13"/>
        <v>51.099461342979524</v>
      </c>
      <c r="I268" s="19">
        <f t="shared" si="14"/>
        <v>5258318.3605060391</v>
      </c>
      <c r="J268" s="5">
        <f>I268/$C$2*100</f>
        <v>40.886753988060185</v>
      </c>
    </row>
    <row r="269" spans="1:10" x14ac:dyDescent="0.25">
      <c r="A269">
        <v>229</v>
      </c>
      <c r="B269">
        <v>2249</v>
      </c>
      <c r="F269">
        <f>'Fit US Avg Rain Fall'!$B$17+'Fit US Avg Rain Fall'!$B$18*'US Avg Rainfall Data'!B269</f>
        <v>2.8892930442423506</v>
      </c>
      <c r="G269" s="5">
        <f t="shared" si="12"/>
        <v>17.980593623075034</v>
      </c>
      <c r="H269" s="5">
        <f t="shared" si="13"/>
        <v>49.446632463456346</v>
      </c>
      <c r="I269" s="19">
        <f t="shared" si="14"/>
        <v>5258385.7877321253</v>
      </c>
      <c r="J269" s="5">
        <f>I269/$C$2*100</f>
        <v>40.887278277427257</v>
      </c>
    </row>
    <row r="270" spans="1:10" x14ac:dyDescent="0.25">
      <c r="A270">
        <v>230</v>
      </c>
      <c r="B270">
        <v>2250</v>
      </c>
      <c r="F270">
        <f>'Fit US Avg Rain Fall'!$B$17+'Fit US Avg Rain Fall'!$B$18*'US Avg Rainfall Data'!B270</f>
        <v>2.8564130442423448</v>
      </c>
      <c r="G270" s="5">
        <f t="shared" si="12"/>
        <v>17.399005410007025</v>
      </c>
      <c r="H270" s="5">
        <f t="shared" si="13"/>
        <v>47.847264877519315</v>
      </c>
      <c r="I270" s="19">
        <f t="shared" si="14"/>
        <v>5258451.034002413</v>
      </c>
      <c r="J270" s="5">
        <f>I270/$C$2*100</f>
        <v>40.887785608482361</v>
      </c>
    </row>
    <row r="271" spans="1:10" x14ac:dyDescent="0.25">
      <c r="A271">
        <v>231</v>
      </c>
      <c r="B271">
        <v>2251</v>
      </c>
      <c r="F271">
        <f>'Fit US Avg Rain Fall'!$B$17+'Fit US Avg Rain Fall'!$B$18*'US Avg Rainfall Data'!B271</f>
        <v>2.8235330442423532</v>
      </c>
      <c r="G271" s="5">
        <f t="shared" si="12"/>
        <v>16.836228858927186</v>
      </c>
      <c r="H271" s="5">
        <f t="shared" si="13"/>
        <v>46.299629362049757</v>
      </c>
      <c r="I271" s="19">
        <f t="shared" si="14"/>
        <v>5258514.169860634</v>
      </c>
      <c r="J271" s="5">
        <f>I271/$C$2*100</f>
        <v>40.888276529747664</v>
      </c>
    </row>
    <row r="272" spans="1:10" x14ac:dyDescent="0.25">
      <c r="A272">
        <v>232</v>
      </c>
      <c r="B272">
        <v>2252</v>
      </c>
      <c r="F272">
        <f>'Fit US Avg Rain Fall'!$B$17+'Fit US Avg Rain Fall'!$B$18*'US Avg Rainfall Data'!B272</f>
        <v>2.7906530442423474</v>
      </c>
      <c r="G272" s="5">
        <f t="shared" si="12"/>
        <v>16.291655500442435</v>
      </c>
      <c r="H272" s="5">
        <f t="shared" si="13"/>
        <v>44.802052626216692</v>
      </c>
      <c r="I272" s="19">
        <f t="shared" si="14"/>
        <v>5258575.2635687608</v>
      </c>
      <c r="J272" s="5">
        <f>I272/$C$2*100</f>
        <v>40.888751572003216</v>
      </c>
    </row>
    <row r="273" spans="1:10" x14ac:dyDescent="0.25">
      <c r="A273">
        <v>233</v>
      </c>
      <c r="B273">
        <v>2253</v>
      </c>
      <c r="F273">
        <f>'Fit US Avg Rain Fall'!$B$17+'Fit US Avg Rain Fall'!$B$18*'US Avg Rainfall Data'!B273</f>
        <v>2.7577730442423416</v>
      </c>
      <c r="G273" s="5">
        <f t="shared" si="12"/>
        <v>15.764696546302991</v>
      </c>
      <c r="H273" s="5">
        <f t="shared" si="13"/>
        <v>43.352915502333225</v>
      </c>
      <c r="I273" s="19">
        <f t="shared" si="14"/>
        <v>5258634.3811808089</v>
      </c>
      <c r="J273" s="5">
        <f>I273/$C$2*100</f>
        <v>40.889211248860811</v>
      </c>
    </row>
    <row r="274" spans="1:10" x14ac:dyDescent="0.25">
      <c r="A274">
        <v>234</v>
      </c>
      <c r="B274">
        <v>2254</v>
      </c>
      <c r="F274">
        <f>'Fit US Avg Rain Fall'!$B$17+'Fit US Avg Rain Fall'!$B$18*'US Avg Rainfall Data'!B274</f>
        <v>2.72489304424235</v>
      </c>
      <c r="G274" s="5">
        <f t="shared" si="12"/>
        <v>15.25478225280861</v>
      </c>
      <c r="H274" s="5">
        <f t="shared" si="13"/>
        <v>41.950651195223678</v>
      </c>
      <c r="I274" s="19">
        <f t="shared" si="14"/>
        <v>5258691.5866142567</v>
      </c>
      <c r="J274" s="5">
        <f>I274/$C$2*100</f>
        <v>40.889656057319293</v>
      </c>
    </row>
    <row r="275" spans="1:10" x14ac:dyDescent="0.25">
      <c r="A275">
        <v>235</v>
      </c>
      <c r="B275">
        <v>2255</v>
      </c>
      <c r="F275">
        <f>'Fit US Avg Rain Fall'!$B$17+'Fit US Avg Rain Fall'!$B$18*'US Avg Rainfall Data'!B275</f>
        <v>2.6920130442423442</v>
      </c>
      <c r="G275" s="5">
        <f t="shared" si="12"/>
        <v>14.761361304805714</v>
      </c>
      <c r="H275" s="5">
        <f t="shared" si="13"/>
        <v>40.593743588215716</v>
      </c>
      <c r="I275" s="19">
        <f t="shared" si="14"/>
        <v>5258746.9417191492</v>
      </c>
      <c r="J275" s="5">
        <f>I275/$C$2*100</f>
        <v>40.890086478301932</v>
      </c>
    </row>
    <row r="276" spans="1:10" x14ac:dyDescent="0.25">
      <c r="A276">
        <v>236</v>
      </c>
      <c r="B276">
        <v>2256</v>
      </c>
      <c r="F276">
        <f>'Fit US Avg Rain Fall'!$B$17+'Fit US Avg Rain Fall'!$B$18*'US Avg Rainfall Data'!B276</f>
        <v>2.6591330442423526</v>
      </c>
      <c r="G276" s="5">
        <f t="shared" si="12"/>
        <v>14.2839002196115</v>
      </c>
      <c r="H276" s="5">
        <f t="shared" si="13"/>
        <v>39.280725603931621</v>
      </c>
      <c r="I276" s="19">
        <f t="shared" si="14"/>
        <v>5258800.5063449731</v>
      </c>
      <c r="J276" s="5">
        <f>I276/$C$2*100</f>
        <v>40.890502977176354</v>
      </c>
    </row>
    <row r="277" spans="1:10" x14ac:dyDescent="0.25">
      <c r="A277">
        <v>237</v>
      </c>
      <c r="B277">
        <v>2257</v>
      </c>
      <c r="F277">
        <f>'Fit US Avg Rain Fall'!$B$17+'Fit US Avg Rain Fall'!$B$18*'US Avg Rainfall Data'!B277</f>
        <v>2.6262530442423468</v>
      </c>
      <c r="G277" s="5">
        <f t="shared" si="12"/>
        <v>13.821882770215138</v>
      </c>
      <c r="H277" s="5">
        <f t="shared" si="13"/>
        <v>38.010177618091632</v>
      </c>
      <c r="I277" s="19">
        <f t="shared" si="14"/>
        <v>5258852.3384053614</v>
      </c>
      <c r="J277" s="5">
        <f>I277/$C$2*100</f>
        <v>40.890906004257729</v>
      </c>
    </row>
    <row r="278" spans="1:10" x14ac:dyDescent="0.25">
      <c r="A278">
        <v>238</v>
      </c>
      <c r="B278">
        <v>2258</v>
      </c>
      <c r="F278">
        <f>'Fit US Avg Rain Fall'!$B$17+'Fit US Avg Rain Fall'!$B$18*'US Avg Rainfall Data'!B278</f>
        <v>2.5933730442423553</v>
      </c>
      <c r="G278" s="5">
        <f t="shared" si="12"/>
        <v>13.374809427139008</v>
      </c>
      <c r="H278" s="5">
        <f t="shared" si="13"/>
        <v>36.780725924632272</v>
      </c>
      <c r="I278" s="19">
        <f t="shared" si="14"/>
        <v>5258902.4939407129</v>
      </c>
      <c r="J278" s="5">
        <f>I278/$C$2*100</f>
        <v>40.891295995295643</v>
      </c>
    </row>
    <row r="279" spans="1:10" x14ac:dyDescent="0.25">
      <c r="A279">
        <v>239</v>
      </c>
      <c r="B279">
        <v>2259</v>
      </c>
      <c r="F279">
        <f>'Fit US Avg Rain Fall'!$B$17+'Fit US Avg Rain Fall'!$B$18*'US Avg Rainfall Data'!B279</f>
        <v>2.5604930442423495</v>
      </c>
      <c r="G279" s="5">
        <f t="shared" si="12"/>
        <v>12.942196818349919</v>
      </c>
      <c r="H279" s="5">
        <f t="shared" si="13"/>
        <v>35.591041250462276</v>
      </c>
      <c r="I279" s="19">
        <f t="shared" si="14"/>
        <v>5258951.0271787811</v>
      </c>
      <c r="J279" s="5">
        <f>I279/$C$2*100</f>
        <v>40.891673371945188</v>
      </c>
    </row>
    <row r="280" spans="1:10" x14ac:dyDescent="0.25">
      <c r="A280">
        <v>240</v>
      </c>
      <c r="B280">
        <v>2260</v>
      </c>
      <c r="F280">
        <f>'Fit US Avg Rain Fall'!$B$17+'Fit US Avg Rain Fall'!$B$18*'US Avg Rainfall Data'!B280</f>
        <v>2.5276130442423437</v>
      </c>
      <c r="G280" s="5">
        <f t="shared" si="12"/>
        <v>12.523577206642608</v>
      </c>
      <c r="H280" s="5">
        <f t="shared" si="13"/>
        <v>34.439837318267173</v>
      </c>
      <c r="I280" s="19">
        <f t="shared" si="14"/>
        <v>5258997.9905933058</v>
      </c>
      <c r="J280" s="5">
        <f>I280/$C$2*100</f>
        <v>40.892038542222913</v>
      </c>
    </row>
    <row r="281" spans="1:10" x14ac:dyDescent="0.25">
      <c r="A281">
        <v>241</v>
      </c>
      <c r="B281">
        <v>2261</v>
      </c>
      <c r="F281">
        <f>'Fit US Avg Rain Fall'!$B$17+'Fit US Avg Rain Fall'!$B$18*'US Avg Rainfall Data'!B281</f>
        <v>2.4947330442423521</v>
      </c>
      <c r="G281" s="5">
        <f t="shared" si="12"/>
        <v>12.118497983925501</v>
      </c>
      <c r="H281" s="5">
        <f t="shared" si="13"/>
        <v>33.325869455795129</v>
      </c>
      <c r="I281" s="19">
        <f t="shared" si="14"/>
        <v>5259043.4349607453</v>
      </c>
      <c r="J281" s="5">
        <f>I281/$C$2*100</f>
        <v>40.892391900947942</v>
      </c>
    </row>
    <row r="282" spans="1:10" x14ac:dyDescent="0.25">
      <c r="A282">
        <v>242</v>
      </c>
      <c r="B282">
        <v>2262</v>
      </c>
      <c r="F282">
        <f>'Fit US Avg Rain Fall'!$B$17+'Fit US Avg Rain Fall'!$B$18*'US Avg Rainfall Data'!B282</f>
        <v>2.4618530442423463</v>
      </c>
      <c r="G282" s="5">
        <f t="shared" si="12"/>
        <v>11.726521181864047</v>
      </c>
      <c r="H282" s="5">
        <f t="shared" si="13"/>
        <v>32.247933250126131</v>
      </c>
      <c r="I282" s="19">
        <f t="shared" si="14"/>
        <v>5259087.4094151771</v>
      </c>
      <c r="J282" s="5">
        <f>I282/$C$2*100</f>
        <v>40.892733830168815</v>
      </c>
    </row>
    <row r="283" spans="1:10" x14ac:dyDescent="0.25">
      <c r="A283">
        <v>243</v>
      </c>
      <c r="B283">
        <v>2263</v>
      </c>
      <c r="F283">
        <f>'Fit US Avg Rain Fall'!$B$17+'Fit US Avg Rain Fall'!$B$18*'US Avg Rainfall Data'!B283</f>
        <v>2.4289730442423547</v>
      </c>
      <c r="G283" s="5">
        <f t="shared" si="12"/>
        <v>11.347222998354175</v>
      </c>
      <c r="H283" s="5">
        <f t="shared" si="13"/>
        <v>31.20486324547398</v>
      </c>
      <c r="I283" s="19">
        <f t="shared" si="14"/>
        <v>5259129.9615014214</v>
      </c>
      <c r="J283" s="5">
        <f>I283/$C$2*100</f>
        <v>40.893064699576612</v>
      </c>
    </row>
    <row r="284" spans="1:10" x14ac:dyDescent="0.25">
      <c r="A284">
        <v>244</v>
      </c>
      <c r="B284">
        <v>2264</v>
      </c>
      <c r="F284">
        <f>'Fit US Avg Rain Fall'!$B$17+'Fit US Avg Rain Fall'!$B$18*'US Avg Rainfall Data'!B284</f>
        <v>2.3960930442423489</v>
      </c>
      <c r="G284" s="5">
        <f t="shared" si="12"/>
        <v>10.980193339309558</v>
      </c>
      <c r="H284" s="5">
        <f t="shared" si="13"/>
        <v>30.195531683101287</v>
      </c>
      <c r="I284" s="19">
        <f t="shared" si="14"/>
        <v>5259171.1372264437</v>
      </c>
      <c r="J284" s="5">
        <f>I284/$C$2*100</f>
        <v>40.893384866904611</v>
      </c>
    </row>
    <row r="285" spans="1:10" x14ac:dyDescent="0.25">
      <c r="A285">
        <v>245</v>
      </c>
      <c r="B285">
        <v>2265</v>
      </c>
      <c r="F285">
        <f>'Fit US Avg Rain Fall'!$B$17+'Fit US Avg Rain Fall'!$B$18*'US Avg Rainfall Data'!B285</f>
        <v>2.3632130442423431</v>
      </c>
      <c r="G285" s="5">
        <f t="shared" si="12"/>
        <v>10.62503537527243</v>
      </c>
      <c r="H285" s="5">
        <f t="shared" si="13"/>
        <v>29.218847281999185</v>
      </c>
      <c r="I285" s="19">
        <f t="shared" si="14"/>
        <v>5259210.9811091013</v>
      </c>
      <c r="J285" s="5">
        <f>I285/$C$2*100</f>
        <v>40.893694678315114</v>
      </c>
    </row>
    <row r="286" spans="1:10" x14ac:dyDescent="0.25">
      <c r="A286">
        <v>246</v>
      </c>
      <c r="B286">
        <v>2266</v>
      </c>
      <c r="F286">
        <f>'Fit US Avg Rain Fall'!$B$17+'Fit US Avg Rain Fall'!$B$18*'US Avg Rainfall Data'!B286</f>
        <v>2.3303330442423515</v>
      </c>
      <c r="G286" s="5">
        <f t="shared" si="12"/>
        <v>10.2813651123643</v>
      </c>
      <c r="H286" s="5">
        <f t="shared" si="13"/>
        <v>28.273754059001824</v>
      </c>
      <c r="I286" s="19">
        <f t="shared" si="14"/>
        <v>5259249.5362282731</v>
      </c>
      <c r="J286" s="5">
        <f>I286/$C$2*100</f>
        <v>40.893994468773684</v>
      </c>
    </row>
    <row r="287" spans="1:10" x14ac:dyDescent="0.25">
      <c r="A287">
        <v>247</v>
      </c>
      <c r="B287">
        <v>2267</v>
      </c>
      <c r="F287">
        <f>'Fit US Avg Rain Fall'!$B$17+'Fit US Avg Rain Fall'!$B$18*'US Avg Rainfall Data'!B287</f>
        <v>2.2974530442423458</v>
      </c>
      <c r="G287" s="5">
        <f t="shared" si="12"/>
        <v>9.948810977114503</v>
      </c>
      <c r="H287" s="5">
        <f t="shared" si="13"/>
        <v>27.359230187064885</v>
      </c>
      <c r="I287" s="19">
        <f t="shared" si="14"/>
        <v>5259286.8442694368</v>
      </c>
      <c r="J287" s="5">
        <f>I287/$C$2*100</f>
        <v>40.894284562411279</v>
      </c>
    </row>
    <row r="288" spans="1:10" x14ac:dyDescent="0.25">
      <c r="A288">
        <v>248</v>
      </c>
      <c r="B288">
        <v>2268</v>
      </c>
      <c r="F288">
        <f>'Fit US Avg Rain Fall'!$B$17+'Fit US Avg Rain Fall'!$B$18*'US Avg Rainfall Data'!B288</f>
        <v>2.2645730442423542</v>
      </c>
      <c r="G288" s="5">
        <f t="shared" si="12"/>
        <v>9.6270134147190394</v>
      </c>
      <c r="H288" s="5">
        <f t="shared" si="13"/>
        <v>26.474286890477359</v>
      </c>
      <c r="I288" s="19">
        <f t="shared" si="14"/>
        <v>5259322.9455697425</v>
      </c>
      <c r="J288" s="5">
        <f>I288/$C$2*100</f>
        <v>40.894565272874786</v>
      </c>
    </row>
    <row r="289" spans="1:10" x14ac:dyDescent="0.25">
      <c r="A289">
        <v>249</v>
      </c>
      <c r="B289">
        <v>2269</v>
      </c>
      <c r="F289">
        <f>'Fit US Avg Rain Fall'!$B$17+'Fit US Avg Rain Fall'!$B$18*'US Avg Rainfall Data'!B289</f>
        <v>2.2316930442423484</v>
      </c>
      <c r="G289" s="5">
        <f t="shared" si="12"/>
        <v>9.3156245002917153</v>
      </c>
      <c r="H289" s="5">
        <f t="shared" si="13"/>
        <v>25.617967375802216</v>
      </c>
      <c r="I289" s="19">
        <f t="shared" si="14"/>
        <v>5259357.8791616186</v>
      </c>
      <c r="J289" s="5">
        <f>I289/$C$2*100</f>
        <v>40.894836903666047</v>
      </c>
    </row>
    <row r="290" spans="1:10" x14ac:dyDescent="0.25">
      <c r="A290">
        <v>250</v>
      </c>
      <c r="B290">
        <v>2270</v>
      </c>
      <c r="F290">
        <f>'Fit US Avg Rain Fall'!$B$17+'Fit US Avg Rain Fall'!$B$18*'US Avg Rainfall Data'!B290</f>
        <v>2.1988130442423426</v>
      </c>
      <c r="G290" s="5">
        <f t="shared" si="12"/>
        <v>9.0143075626915952</v>
      </c>
      <c r="H290" s="5">
        <f t="shared" si="13"/>
        <v>24.789345797401886</v>
      </c>
      <c r="I290" s="19">
        <f t="shared" si="14"/>
        <v>5259391.6828149781</v>
      </c>
      <c r="J290" s="5">
        <f>I290/$C$2*100</f>
        <v>40.895099748470038</v>
      </c>
    </row>
    <row r="291" spans="1:10" x14ac:dyDescent="0.25">
      <c r="A291">
        <v>251</v>
      </c>
      <c r="B291">
        <v>2271</v>
      </c>
      <c r="F291">
        <f>'Fit US Avg Rain Fall'!$B$17+'Fit US Avg Rain Fall'!$B$18*'US Avg Rainfall Data'!B291</f>
        <v>2.165933044242351</v>
      </c>
      <c r="G291" s="5">
        <f t="shared" si="12"/>
        <v>8.7227368205164861</v>
      </c>
      <c r="H291" s="5">
        <f t="shared" si="13"/>
        <v>23.987526256420338</v>
      </c>
      <c r="I291" s="19">
        <f t="shared" si="14"/>
        <v>5259424.3930780552</v>
      </c>
      <c r="J291" s="5">
        <f>I291/$C$2*100</f>
        <v>40.895354091472427</v>
      </c>
    </row>
    <row r="292" spans="1:10" x14ac:dyDescent="0.25">
      <c r="A292">
        <v>252</v>
      </c>
      <c r="B292">
        <v>2272</v>
      </c>
      <c r="F292">
        <f>'Fit US Avg Rain Fall'!$B$17+'Fit US Avg Rain Fall'!$B$18*'US Avg Rainfall Data'!B292</f>
        <v>2.1330530442423452</v>
      </c>
      <c r="G292" s="5">
        <f t="shared" si="12"/>
        <v>8.4405970298704016</v>
      </c>
      <c r="H292" s="5">
        <f t="shared" si="13"/>
        <v>23.211641832143606</v>
      </c>
      <c r="I292" s="19">
        <f t="shared" si="14"/>
        <v>5259456.0453169178</v>
      </c>
      <c r="J292" s="5">
        <f>I292/$C$2*100</f>
        <v>40.895600207666774</v>
      </c>
    </row>
    <row r="293" spans="1:10" x14ac:dyDescent="0.25">
      <c r="A293">
        <v>253</v>
      </c>
      <c r="B293">
        <v>2273</v>
      </c>
      <c r="F293">
        <f>'Fit US Avg Rain Fall'!$B$17+'Fit US Avg Rain Fall'!$B$18*'US Avg Rainfall Data'!B293</f>
        <v>2.1001730442423536</v>
      </c>
      <c r="G293" s="5">
        <f t="shared" si="12"/>
        <v>8.1675831435253148</v>
      </c>
      <c r="H293" s="5">
        <f t="shared" si="13"/>
        <v>22.460853644694616</v>
      </c>
      <c r="I293" s="19">
        <f t="shared" si="14"/>
        <v>5259486.6737537058</v>
      </c>
      <c r="J293" s="5">
        <f>I293/$C$2*100</f>
        <v>40.895838363151874</v>
      </c>
    </row>
    <row r="294" spans="1:10" x14ac:dyDescent="0.25">
      <c r="A294">
        <v>254</v>
      </c>
      <c r="B294">
        <v>2274</v>
      </c>
      <c r="F294">
        <f>'Fit US Avg Rain Fall'!$B$17+'Fit US Avg Rain Fall'!$B$18*'US Avg Rainfall Data'!B294</f>
        <v>2.0672930442423478</v>
      </c>
      <c r="G294" s="5">
        <f t="shared" si="12"/>
        <v>7.9033999811056246</v>
      </c>
      <c r="H294" s="5">
        <f t="shared" si="13"/>
        <v>21.734349948040467</v>
      </c>
      <c r="I294" s="19">
        <f t="shared" si="14"/>
        <v>5259516.3115036357</v>
      </c>
      <c r="J294" s="5">
        <f>I294/$C$2*100</f>
        <v>40.896068815419518</v>
      </c>
    </row>
    <row r="295" spans="1:10" x14ac:dyDescent="0.25">
      <c r="A295">
        <v>255</v>
      </c>
      <c r="B295">
        <v>2275</v>
      </c>
      <c r="F295">
        <f>'Fit US Avg Rain Fall'!$B$17+'Fit US Avg Rain Fall'!$B$18*'US Avg Rainfall Data'!B295</f>
        <v>2.034413044242342</v>
      </c>
      <c r="G295" s="5">
        <f t="shared" si="12"/>
        <v>7.6477619099423846</v>
      </c>
      <c r="H295" s="5">
        <f t="shared" si="13"/>
        <v>21.031345252341559</v>
      </c>
      <c r="I295" s="19">
        <f t="shared" si="14"/>
        <v>5259544.9906107979</v>
      </c>
      <c r="J295" s="5">
        <f>I295/$C$2*100</f>
        <v>40.896291813632772</v>
      </c>
    </row>
    <row r="296" spans="1:10" x14ac:dyDescent="0.25">
      <c r="A296">
        <v>256</v>
      </c>
      <c r="B296">
        <v>2276</v>
      </c>
      <c r="F296">
        <f>'Fit US Avg Rain Fall'!$B$17+'Fit US Avg Rain Fall'!$B$18*'US Avg Rainfall Data'!B296</f>
        <v>2.0015330442423505</v>
      </c>
      <c r="G296" s="5">
        <f t="shared" si="12"/>
        <v>7.4003925362492362</v>
      </c>
      <c r="H296" s="5">
        <f t="shared" si="13"/>
        <v>20.351079474685399</v>
      </c>
      <c r="I296" s="19">
        <f t="shared" si="14"/>
        <v>5259572.7420828091</v>
      </c>
      <c r="J296" s="5">
        <f>I296/$C$2*100</f>
        <v>40.896507598895496</v>
      </c>
    </row>
    <row r="297" spans="1:10" x14ac:dyDescent="0.25">
      <c r="A297">
        <v>257</v>
      </c>
      <c r="B297">
        <v>2277</v>
      </c>
      <c r="F297">
        <f>'Fit US Avg Rain Fall'!$B$17+'Fit US Avg Rain Fall'!$B$18*'US Avg Rainfall Data'!B297</f>
        <v>1.9686530442423447</v>
      </c>
      <c r="G297" s="5">
        <f t="shared" si="12"/>
        <v>7.1610244062874084</v>
      </c>
      <c r="H297" s="5">
        <f t="shared" si="13"/>
        <v>19.692817117290375</v>
      </c>
      <c r="I297" s="19">
        <f t="shared" si="14"/>
        <v>5259599.5959243327</v>
      </c>
      <c r="J297" s="5">
        <f>I297/$C$2*100</f>
        <v>40.896716404512951</v>
      </c>
    </row>
    <row r="298" spans="1:10" x14ac:dyDescent="0.25">
      <c r="A298">
        <v>258</v>
      </c>
      <c r="B298">
        <v>2278</v>
      </c>
      <c r="F298">
        <f>'Fit US Avg Rain Fall'!$B$17+'Fit US Avg Rain Fall'!$B$18*'US Avg Rainfall Data'!B298</f>
        <v>1.9357730442423531</v>
      </c>
      <c r="G298" s="5">
        <f t="shared" ref="G298:G361" si="15">EXP(F298)</f>
        <v>6.9293987171976692</v>
      </c>
      <c r="H298" s="5">
        <f t="shared" ref="H298:H361" si="16">G298*44/16</f>
        <v>19.055846472293592</v>
      </c>
      <c r="I298" s="19">
        <f t="shared" ref="I298:I361" si="17">I297+G298+H298</f>
        <v>5259625.5811695224</v>
      </c>
      <c r="J298" s="5">
        <f>I298/$C$2*100</f>
        <v>40.896918456244045</v>
      </c>
    </row>
    <row r="299" spans="1:10" x14ac:dyDescent="0.25">
      <c r="A299">
        <v>259</v>
      </c>
      <c r="B299">
        <v>2279</v>
      </c>
      <c r="F299">
        <f>'Fit US Avg Rain Fall'!$B$17+'Fit US Avg Rain Fall'!$B$18*'US Avg Rainfall Data'!B299</f>
        <v>1.9028930442423473</v>
      </c>
      <c r="G299" s="5">
        <f t="shared" si="15"/>
        <v>6.705265037183965</v>
      </c>
      <c r="H299" s="5">
        <f t="shared" si="16"/>
        <v>18.439478852255903</v>
      </c>
      <c r="I299" s="19">
        <f t="shared" si="17"/>
        <v>5259650.725913411</v>
      </c>
      <c r="J299" s="5">
        <f>I299/$C$2*100</f>
        <v>40.897113972545455</v>
      </c>
    </row>
    <row r="300" spans="1:10" x14ac:dyDescent="0.25">
      <c r="A300">
        <v>260</v>
      </c>
      <c r="B300">
        <v>2280</v>
      </c>
      <c r="F300">
        <f>'Fit US Avg Rain Fall'!$B$17+'Fit US Avg Rain Fall'!$B$18*'US Avg Rainfall Data'!B300</f>
        <v>1.8700130442423415</v>
      </c>
      <c r="G300" s="5">
        <f t="shared" si="15"/>
        <v>6.4883810347493283</v>
      </c>
      <c r="H300" s="5">
        <f t="shared" si="16"/>
        <v>17.843047845560651</v>
      </c>
      <c r="I300" s="19">
        <f t="shared" si="17"/>
        <v>5259675.0573422909</v>
      </c>
      <c r="J300" s="5">
        <f>I300/$C$2*100</f>
        <v>40.897303164807802</v>
      </c>
    </row>
    <row r="301" spans="1:10" x14ac:dyDescent="0.25">
      <c r="A301">
        <v>261</v>
      </c>
      <c r="B301">
        <v>2281</v>
      </c>
      <c r="F301">
        <f>'Fit US Avg Rain Fall'!$B$17+'Fit US Avg Rain Fall'!$B$18*'US Avg Rainfall Data'!B301</f>
        <v>1.8371330442423499</v>
      </c>
      <c r="G301" s="5">
        <f t="shared" si="15"/>
        <v>6.2785122166887337</v>
      </c>
      <c r="H301" s="5">
        <f t="shared" si="16"/>
        <v>17.265908595894018</v>
      </c>
      <c r="I301" s="19">
        <f t="shared" si="17"/>
        <v>5259698.6017631041</v>
      </c>
      <c r="J301" s="5">
        <f>I301/$C$2*100</f>
        <v>40.897486237584232</v>
      </c>
    </row>
    <row r="302" spans="1:10" x14ac:dyDescent="0.25">
      <c r="A302">
        <v>262</v>
      </c>
      <c r="B302">
        <v>2282</v>
      </c>
      <c r="F302">
        <f>'Fit US Avg Rain Fall'!$B$17+'Fit US Avg Rain Fall'!$B$18*'US Avg Rainfall Data'!B302</f>
        <v>1.8042530442423441</v>
      </c>
      <c r="G302" s="5">
        <f t="shared" si="15"/>
        <v>6.075431674556711</v>
      </c>
      <c r="H302" s="5">
        <f t="shared" si="16"/>
        <v>16.707437105030955</v>
      </c>
      <c r="I302" s="19">
        <f t="shared" si="17"/>
        <v>5259721.3846318843</v>
      </c>
      <c r="J302" s="5">
        <f>I302/$C$2*100</f>
        <v>40.897663388811502</v>
      </c>
    </row>
    <row r="303" spans="1:10" x14ac:dyDescent="0.25">
      <c r="A303">
        <v>263</v>
      </c>
      <c r="B303">
        <v>2283</v>
      </c>
      <c r="F303">
        <f>'Fit US Avg Rain Fall'!$B$17+'Fit US Avg Rain Fall'!$B$18*'US Avg Rainfall Data'!B303</f>
        <v>1.7713730442423525</v>
      </c>
      <c r="G303" s="5">
        <f t="shared" si="15"/>
        <v>5.8789198393364215</v>
      </c>
      <c r="H303" s="5">
        <f t="shared" si="16"/>
        <v>16.167029558175159</v>
      </c>
      <c r="I303" s="19">
        <f t="shared" si="17"/>
        <v>5259743.430581281</v>
      </c>
      <c r="J303" s="5">
        <f>I303/$C$2*100</f>
        <v>40.897834810024072</v>
      </c>
    </row>
    <row r="304" spans="1:10" x14ac:dyDescent="0.25">
      <c r="A304">
        <v>264</v>
      </c>
      <c r="B304">
        <v>2284</v>
      </c>
      <c r="F304">
        <f>'Fit US Avg Rain Fall'!$B$17+'Fit US Avg Rain Fall'!$B$18*'US Avg Rainfall Data'!B304</f>
        <v>1.7384930442423467</v>
      </c>
      <c r="G304" s="5">
        <f t="shared" si="15"/>
        <v>5.6887642440427326</v>
      </c>
      <c r="H304" s="5">
        <f t="shared" si="16"/>
        <v>15.644101671117514</v>
      </c>
      <c r="I304" s="19">
        <f t="shared" si="17"/>
        <v>5259764.7634471962</v>
      </c>
      <c r="J304" s="5">
        <f>I304/$C$2*100</f>
        <v>40.898000686561154</v>
      </c>
    </row>
    <row r="305" spans="1:10" x14ac:dyDescent="0.25">
      <c r="A305">
        <v>265</v>
      </c>
      <c r="B305">
        <v>2285</v>
      </c>
      <c r="F305">
        <f>'Fit US Avg Rain Fall'!$B$17+'Fit US Avg Rain Fall'!$B$18*'US Avg Rainfall Data'!B305</f>
        <v>1.7056130442423552</v>
      </c>
      <c r="G305" s="5">
        <f t="shared" si="15"/>
        <v>5.5047592940053391</v>
      </c>
      <c r="H305" s="5">
        <f t="shared" si="16"/>
        <v>15.138088058514683</v>
      </c>
      <c r="I305" s="19">
        <f t="shared" si="17"/>
        <v>5259785.4062945489</v>
      </c>
      <c r="J305" s="5">
        <f>I305/$C$2*100</f>
        <v>40.898161197767109</v>
      </c>
    </row>
    <row r="306" spans="1:10" x14ac:dyDescent="0.25">
      <c r="A306">
        <v>266</v>
      </c>
      <c r="B306">
        <v>2286</v>
      </c>
      <c r="F306">
        <f>'Fit US Avg Rain Fall'!$B$17+'Fit US Avg Rain Fall'!$B$18*'US Avg Rainfall Data'!B306</f>
        <v>1.6727330442423494</v>
      </c>
      <c r="G306" s="5">
        <f t="shared" si="15"/>
        <v>5.3267060445808321</v>
      </c>
      <c r="H306" s="5">
        <f t="shared" si="16"/>
        <v>14.648441622597288</v>
      </c>
      <c r="I306" s="19">
        <f t="shared" si="17"/>
        <v>5259805.3814422162</v>
      </c>
      <c r="J306" s="5">
        <f>I306/$C$2*100</f>
        <v>40.898316517185322</v>
      </c>
    </row>
    <row r="307" spans="1:10" x14ac:dyDescent="0.25">
      <c r="A307">
        <v>267</v>
      </c>
      <c r="B307">
        <v>2287</v>
      </c>
      <c r="F307">
        <f>'Fit US Avg Rain Fall'!$B$17+'Fit US Avg Rain Fall'!$B$18*'US Avg Rainfall Data'!B307</f>
        <v>1.6398530442423436</v>
      </c>
      <c r="G307" s="5">
        <f t="shared" si="15"/>
        <v>5.1544119860559432</v>
      </c>
      <c r="H307" s="5">
        <f t="shared" si="16"/>
        <v>14.174632961653844</v>
      </c>
      <c r="I307" s="19">
        <f t="shared" si="17"/>
        <v>5259824.7104871646</v>
      </c>
      <c r="J307" s="5">
        <f>I307/$C$2*100</f>
        <v>40.898466812745887</v>
      </c>
    </row>
    <row r="308" spans="1:10" x14ac:dyDescent="0.25">
      <c r="A308">
        <v>268</v>
      </c>
      <c r="B308">
        <v>2288</v>
      </c>
      <c r="F308">
        <f>'Fit US Avg Rain Fall'!$B$17+'Fit US Avg Rain Fall'!$B$18*'US Avg Rainfall Data'!B308</f>
        <v>1.606973044242352</v>
      </c>
      <c r="G308" s="5">
        <f t="shared" si="15"/>
        <v>4.9876908355073741</v>
      </c>
      <c r="H308" s="5">
        <f t="shared" si="16"/>
        <v>13.716149797645279</v>
      </c>
      <c r="I308" s="19">
        <f t="shared" si="17"/>
        <v>5259843.4143277975</v>
      </c>
      <c r="J308" s="5">
        <f>I308/$C$2*100</f>
        <v>40.898612246947117</v>
      </c>
    </row>
    <row r="309" spans="1:10" x14ac:dyDescent="0.25">
      <c r="A309">
        <v>269</v>
      </c>
      <c r="B309">
        <v>2289</v>
      </c>
      <c r="F309">
        <f>'Fit US Avg Rain Fall'!$B$17+'Fit US Avg Rain Fall'!$B$18*'US Avg Rainfall Data'!B309</f>
        <v>1.5740930442423462</v>
      </c>
      <c r="G309" s="5">
        <f t="shared" si="15"/>
        <v>4.8263623353940215</v>
      </c>
      <c r="H309" s="5">
        <f t="shared" si="16"/>
        <v>13.272496422333559</v>
      </c>
      <c r="I309" s="19">
        <f t="shared" si="17"/>
        <v>5259861.5131865554</v>
      </c>
      <c r="J309" s="5">
        <f>I309/$C$2*100</f>
        <v>40.898752977031293</v>
      </c>
    </row>
    <row r="310" spans="1:10" x14ac:dyDescent="0.25">
      <c r="A310">
        <v>270</v>
      </c>
      <c r="B310">
        <v>2290</v>
      </c>
      <c r="F310">
        <f>'Fit US Avg Rain Fall'!$B$17+'Fit US Avg Rain Fall'!$B$18*'US Avg Rainfall Data'!B310</f>
        <v>1.5412130442423546</v>
      </c>
      <c r="G310" s="5">
        <f t="shared" si="15"/>
        <v>4.6702520586644969</v>
      </c>
      <c r="H310" s="5">
        <f t="shared" si="16"/>
        <v>12.843193161327367</v>
      </c>
      <c r="I310" s="19">
        <f t="shared" si="17"/>
        <v>5259879.0266317753</v>
      </c>
      <c r="J310" s="5">
        <f>I310/$C$2*100</f>
        <v>40.89888915515462</v>
      </c>
    </row>
    <row r="311" spans="1:10" x14ac:dyDescent="0.25">
      <c r="A311">
        <v>271</v>
      </c>
      <c r="B311">
        <v>2291</v>
      </c>
      <c r="F311">
        <f>'Fit US Avg Rain Fall'!$B$17+'Fit US Avg Rain Fall'!$B$18*'US Avg Rainfall Data'!B311</f>
        <v>1.5083330442423488</v>
      </c>
      <c r="G311" s="5">
        <f t="shared" si="15"/>
        <v>4.5191912201674773</v>
      </c>
      <c r="H311" s="5">
        <f t="shared" si="16"/>
        <v>12.427775855460563</v>
      </c>
      <c r="I311" s="19">
        <f t="shared" si="17"/>
        <v>5259895.9735988509</v>
      </c>
      <c r="J311" s="5">
        <f>I311/$C$2*100</f>
        <v>40.899020928551778</v>
      </c>
    </row>
    <row r="312" spans="1:10" x14ac:dyDescent="0.25">
      <c r="A312">
        <v>272</v>
      </c>
      <c r="B312">
        <v>2292</v>
      </c>
      <c r="F312">
        <f>'Fit US Avg Rain Fall'!$B$17+'Fit US Avg Rain Fall'!$B$18*'US Avg Rainfall Data'!B312</f>
        <v>1.475453044242343</v>
      </c>
      <c r="G312" s="5">
        <f t="shared" si="15"/>
        <v>4.373016494163056</v>
      </c>
      <c r="H312" s="5">
        <f t="shared" si="16"/>
        <v>12.025795358948404</v>
      </c>
      <c r="I312" s="19">
        <f t="shared" si="17"/>
        <v>5259912.3724107044</v>
      </c>
      <c r="J312" s="5">
        <f>I312/$C$2*100</f>
        <v>40.899148439695068</v>
      </c>
    </row>
    <row r="313" spans="1:10" x14ac:dyDescent="0.25">
      <c r="A313">
        <v>273</v>
      </c>
      <c r="B313">
        <v>2293</v>
      </c>
      <c r="F313">
        <f>'Fit US Avg Rain Fall'!$B$17+'Fit US Avg Rain Fall'!$B$18*'US Avg Rainfall Data'!B313</f>
        <v>1.4425730442423514</v>
      </c>
      <c r="G313" s="5">
        <f t="shared" si="15"/>
        <v>4.2315698377360818</v>
      </c>
      <c r="H313" s="5">
        <f t="shared" si="16"/>
        <v>11.636817053774225</v>
      </c>
      <c r="I313" s="19">
        <f t="shared" si="17"/>
        <v>5259928.2407975961</v>
      </c>
      <c r="J313" s="5">
        <f>I313/$C$2*100</f>
        <v>40.899271826448505</v>
      </c>
    </row>
    <row r="314" spans="1:10" x14ac:dyDescent="0.25">
      <c r="A314">
        <v>274</v>
      </c>
      <c r="B314">
        <v>2294</v>
      </c>
      <c r="F314">
        <f>'Fit US Avg Rain Fall'!$B$17+'Fit US Avg Rain Fall'!$B$18*'US Avg Rainfall Data'!B314</f>
        <v>1.4096930442423456</v>
      </c>
      <c r="G314" s="5">
        <f t="shared" si="15"/>
        <v>4.0946983199212807</v>
      </c>
      <c r="H314" s="5">
        <f t="shared" si="16"/>
        <v>11.260420379783522</v>
      </c>
      <c r="I314" s="19">
        <f t="shared" si="17"/>
        <v>5259943.5959162964</v>
      </c>
      <c r="J314" s="5">
        <f>I314/$C$2*100</f>
        <v>40.899391222216828</v>
      </c>
    </row>
    <row r="315" spans="1:10" x14ac:dyDescent="0.25">
      <c r="A315">
        <v>275</v>
      </c>
      <c r="B315">
        <v>2295</v>
      </c>
      <c r="F315">
        <f>'Fit US Avg Rain Fall'!$B$17+'Fit US Avg Rain Fall'!$B$18*'US Avg Rainfall Data'!B315</f>
        <v>1.3768130442423541</v>
      </c>
      <c r="G315" s="5">
        <f t="shared" si="15"/>
        <v>3.9622539563559735</v>
      </c>
      <c r="H315" s="5">
        <f t="shared" si="16"/>
        <v>10.896198379978927</v>
      </c>
      <c r="I315" s="19">
        <f t="shared" si="17"/>
        <v>5259958.4543686323</v>
      </c>
      <c r="J315" s="5">
        <f>I315/$C$2*100</f>
        <v>40.899506756089757</v>
      </c>
    </row>
    <row r="316" spans="1:10" x14ac:dyDescent="0.25">
      <c r="A316">
        <v>276</v>
      </c>
      <c r="B316">
        <v>2296</v>
      </c>
      <c r="F316">
        <f>'Fit US Avg Rain Fall'!$B$17+'Fit US Avg Rain Fall'!$B$18*'US Avg Rainfall Data'!B316</f>
        <v>1.3439330442423483</v>
      </c>
      <c r="G316" s="5">
        <f t="shared" si="15"/>
        <v>3.8340935492801242</v>
      </c>
      <c r="H316" s="5">
        <f t="shared" si="16"/>
        <v>10.543757260520342</v>
      </c>
      <c r="I316" s="19">
        <f t="shared" si="17"/>
        <v>5259972.8322194424</v>
      </c>
      <c r="J316" s="5">
        <f>I316/$C$2*100</f>
        <v>40.899618552981593</v>
      </c>
    </row>
    <row r="317" spans="1:10" x14ac:dyDescent="0.25">
      <c r="A317">
        <v>277</v>
      </c>
      <c r="B317">
        <v>2297</v>
      </c>
      <c r="F317">
        <f>'Fit US Avg Rain Fall'!$B$17+'Fit US Avg Rain Fall'!$B$18*'US Avg Rainfall Data'!B317</f>
        <v>1.3110530442423425</v>
      </c>
      <c r="G317" s="5">
        <f t="shared" si="15"/>
        <v>3.7100785327124979</v>
      </c>
      <c r="H317" s="5">
        <f t="shared" si="16"/>
        <v>10.202715964959369</v>
      </c>
      <c r="I317" s="19">
        <f t="shared" si="17"/>
        <v>5259986.7450139401</v>
      </c>
      <c r="J317" s="5">
        <f>I317/$C$2*100</f>
        <v>40.899726733766187</v>
      </c>
    </row>
    <row r="318" spans="1:10" x14ac:dyDescent="0.25">
      <c r="A318">
        <v>278</v>
      </c>
      <c r="B318">
        <v>2298</v>
      </c>
      <c r="F318">
        <f>'Fit US Avg Rain Fall'!$B$17+'Fit US Avg Rain Fall'!$B$18*'US Avg Rainfall Data'!B318</f>
        <v>1.2781730442423509</v>
      </c>
      <c r="G318" s="5">
        <f t="shared" si="15"/>
        <v>3.5900748226340808</v>
      </c>
      <c r="H318" s="5">
        <f t="shared" si="16"/>
        <v>9.8727057622437222</v>
      </c>
      <c r="I318" s="19">
        <f t="shared" si="17"/>
        <v>5260000.2077945247</v>
      </c>
      <c r="J318" s="5">
        <f>I318/$C$2*100</f>
        <v>40.899831415407739</v>
      </c>
    </row>
    <row r="319" spans="1:10" x14ac:dyDescent="0.25">
      <c r="A319">
        <v>279</v>
      </c>
      <c r="B319">
        <v>2299</v>
      </c>
      <c r="F319">
        <f>'Fit US Avg Rain Fall'!$B$17+'Fit US Avg Rain Fall'!$B$18*'US Avg Rainfall Data'!B319</f>
        <v>1.2452930442423451</v>
      </c>
      <c r="G319" s="5">
        <f t="shared" si="15"/>
        <v>3.4739526720173912</v>
      </c>
      <c r="H319" s="5">
        <f t="shared" si="16"/>
        <v>9.5533698480478257</v>
      </c>
      <c r="I319" s="19">
        <f t="shared" si="17"/>
        <v>5260013.2351170452</v>
      </c>
      <c r="J319" s="5">
        <f>I319/$C$2*100</f>
        <v>40.899932711087175</v>
      </c>
    </row>
    <row r="320" spans="1:10" x14ac:dyDescent="0.25">
      <c r="A320">
        <v>280</v>
      </c>
      <c r="B320">
        <v>2300</v>
      </c>
      <c r="F320">
        <f>'Fit US Avg Rain Fall'!$B$17+'Fit US Avg Rain Fall'!$B$18*'US Avg Rainfall Data'!B320</f>
        <v>1.2124130442423535</v>
      </c>
      <c r="G320" s="5">
        <f t="shared" si="15"/>
        <v>3.3615865305454147</v>
      </c>
      <c r="H320" s="5">
        <f t="shared" si="16"/>
        <v>9.2443629589998899</v>
      </c>
      <c r="I320" s="19">
        <f t="shared" si="17"/>
        <v>5260025.8410665346</v>
      </c>
      <c r="J320" s="5">
        <f>I320/$C$2*100</f>
        <v>40.900030730324552</v>
      </c>
    </row>
    <row r="321" spans="1:10" x14ac:dyDescent="0.25">
      <c r="A321">
        <v>281</v>
      </c>
      <c r="B321">
        <v>2301</v>
      </c>
      <c r="F321">
        <f>'Fit US Avg Rain Fall'!$B$17+'Fit US Avg Rain Fall'!$B$18*'US Avg Rainfall Data'!B321</f>
        <v>1.1795330442423477</v>
      </c>
      <c r="G321" s="5">
        <f t="shared" si="15"/>
        <v>3.2528549088672287</v>
      </c>
      <c r="H321" s="5">
        <f t="shared" si="16"/>
        <v>8.9453509993848783</v>
      </c>
      <c r="I321" s="19">
        <f t="shared" si="17"/>
        <v>5260038.0392724425</v>
      </c>
      <c r="J321" s="5">
        <f>I321/$C$2*100</f>
        <v>40.900125579097448</v>
      </c>
    </row>
    <row r="322" spans="1:10" x14ac:dyDescent="0.25">
      <c r="A322">
        <v>282</v>
      </c>
      <c r="B322">
        <v>2302</v>
      </c>
      <c r="F322">
        <f>'Fit US Avg Rain Fall'!$B$17+'Fit US Avg Rain Fall'!$B$18*'US Avg Rainfall Data'!B322</f>
        <v>1.1466530442423419</v>
      </c>
      <c r="G322" s="5">
        <f t="shared" si="15"/>
        <v>3.1476402472450582</v>
      </c>
      <c r="H322" s="5">
        <f t="shared" si="16"/>
        <v>8.6560106799239094</v>
      </c>
      <c r="I322" s="19">
        <f t="shared" si="17"/>
        <v>5260049.8429233693</v>
      </c>
      <c r="J322" s="5">
        <f>I322/$C$2*100</f>
        <v>40.900217359955619</v>
      </c>
    </row>
    <row r="323" spans="1:10" x14ac:dyDescent="0.25">
      <c r="A323">
        <v>283</v>
      </c>
      <c r="B323">
        <v>2303</v>
      </c>
      <c r="F323">
        <f>'Fit US Avg Rain Fall'!$B$17+'Fit US Avg Rain Fall'!$B$18*'US Avg Rainfall Data'!B323</f>
        <v>1.1137730442423504</v>
      </c>
      <c r="G323" s="5">
        <f t="shared" si="15"/>
        <v>3.0458287884494979</v>
      </c>
      <c r="H323" s="5">
        <f t="shared" si="16"/>
        <v>8.3760291682361192</v>
      </c>
      <c r="I323" s="19">
        <f t="shared" si="17"/>
        <v>5260061.2647813261</v>
      </c>
      <c r="J323" s="5">
        <f>I323/$C$2*100</f>
        <v>40.900306172131742</v>
      </c>
    </row>
    <row r="324" spans="1:10" x14ac:dyDescent="0.25">
      <c r="A324">
        <v>284</v>
      </c>
      <c r="B324">
        <v>2304</v>
      </c>
      <c r="F324">
        <f>'Fit US Avg Rain Fall'!$B$17+'Fit US Avg Rain Fall'!$B$18*'US Avg Rainfall Data'!B324</f>
        <v>1.0808930442423446</v>
      </c>
      <c r="G324" s="5">
        <f t="shared" si="15"/>
        <v>2.9473104547660021</v>
      </c>
      <c r="H324" s="5">
        <f t="shared" si="16"/>
        <v>8.1051037506065065</v>
      </c>
      <c r="I324" s="19">
        <f t="shared" si="17"/>
        <v>5260072.3171955319</v>
      </c>
      <c r="J324" s="5">
        <f>I324/$C$2*100</f>
        <v>40.900392111648834</v>
      </c>
    </row>
    <row r="325" spans="1:10" x14ac:dyDescent="0.25">
      <c r="A325">
        <v>285</v>
      </c>
      <c r="B325">
        <v>2305</v>
      </c>
      <c r="F325">
        <f>'Fit US Avg Rain Fall'!$B$17+'Fit US Avg Rain Fall'!$B$18*'US Avg Rainfall Data'!B325</f>
        <v>1.048013044242353</v>
      </c>
      <c r="G325" s="5">
        <f t="shared" si="15"/>
        <v>2.8519787289800687</v>
      </c>
      <c r="H325" s="5">
        <f t="shared" si="16"/>
        <v>7.8429415046951885</v>
      </c>
      <c r="I325" s="19">
        <f t="shared" si="17"/>
        <v>5260083.0121157654</v>
      </c>
      <c r="J325" s="5">
        <f>I325/$C$2*100</f>
        <v>40.900475271423971</v>
      </c>
    </row>
    <row r="326" spans="1:10" x14ac:dyDescent="0.25">
      <c r="A326">
        <v>286</v>
      </c>
      <c r="B326">
        <v>2306</v>
      </c>
      <c r="F326">
        <f>'Fit US Avg Rain Fall'!$B$17+'Fit US Avg Rain Fall'!$B$18*'US Avg Rainfall Data'!B326</f>
        <v>1.0151330442423472</v>
      </c>
      <c r="G326" s="5">
        <f t="shared" si="15"/>
        <v>2.759730539211358</v>
      </c>
      <c r="H326" s="5">
        <f t="shared" si="16"/>
        <v>7.5892589828312342</v>
      </c>
      <c r="I326" s="19">
        <f t="shared" si="17"/>
        <v>5260093.3611052874</v>
      </c>
      <c r="J326" s="5">
        <f>I326/$C$2*100</f>
        <v>40.900555741368855</v>
      </c>
    </row>
    <row r="327" spans="1:10" x14ac:dyDescent="0.25">
      <c r="A327">
        <v>287</v>
      </c>
      <c r="B327">
        <v>2307</v>
      </c>
      <c r="F327">
        <f>'Fit US Avg Rain Fall'!$B$17+'Fit US Avg Rain Fall'!$B$18*'US Avg Rainfall Data'!B327</f>
        <v>0.98225304424234139</v>
      </c>
      <c r="G327" s="5">
        <f t="shared" si="15"/>
        <v>2.6704661474735141</v>
      </c>
      <c r="H327" s="5">
        <f t="shared" si="16"/>
        <v>7.3437819055521638</v>
      </c>
      <c r="I327" s="19">
        <f t="shared" si="17"/>
        <v>5260103.3753533401</v>
      </c>
      <c r="J327" s="5">
        <f>I327/$C$2*100</f>
        <v>40.900633608486899</v>
      </c>
    </row>
    <row r="328" spans="1:10" x14ac:dyDescent="0.25">
      <c r="A328">
        <v>288</v>
      </c>
      <c r="B328">
        <v>2308</v>
      </c>
      <c r="F328">
        <f>'Fit US Avg Rain Fall'!$B$17+'Fit US Avg Rain Fall'!$B$18*'US Avg Rainfall Data'!B328</f>
        <v>0.94937304424234981</v>
      </c>
      <c r="G328" s="5">
        <f t="shared" si="15"/>
        <v>2.584089041838141</v>
      </c>
      <c r="H328" s="5">
        <f t="shared" si="16"/>
        <v>7.1062448650548875</v>
      </c>
      <c r="I328" s="19">
        <f t="shared" si="17"/>
        <v>5260113.0656872466</v>
      </c>
      <c r="J328" s="5">
        <f>I328/$C$2*100</f>
        <v>40.900708956967406</v>
      </c>
    </row>
    <row r="329" spans="1:10" x14ac:dyDescent="0.25">
      <c r="A329">
        <v>289</v>
      </c>
      <c r="B329">
        <v>2309</v>
      </c>
      <c r="F329">
        <f>'Fit US Avg Rain Fall'!$B$17+'Fit US Avg Rain Fall'!$B$18*'US Avg Rainfall Data'!B329</f>
        <v>0.91649304424234401</v>
      </c>
      <c r="G329" s="5">
        <f t="shared" si="15"/>
        <v>2.5005058320867906</v>
      </c>
      <c r="H329" s="5">
        <f t="shared" si="16"/>
        <v>6.8763910382386744</v>
      </c>
      <c r="I329" s="19">
        <f t="shared" si="17"/>
        <v>5260122.4425841169</v>
      </c>
      <c r="J329" s="5">
        <f>I329/$C$2*100</f>
        <v>40.900781868276539</v>
      </c>
    </row>
    <row r="330" spans="1:10" x14ac:dyDescent="0.25">
      <c r="A330">
        <v>290</v>
      </c>
      <c r="B330">
        <v>2310</v>
      </c>
      <c r="F330">
        <f>'Fit US Avg Rain Fall'!$B$17+'Fit US Avg Rain Fall'!$B$18*'US Avg Rainfall Data'!B330</f>
        <v>0.88361304424235243</v>
      </c>
      <c r="G330" s="5">
        <f t="shared" si="15"/>
        <v>2.4196261487384851</v>
      </c>
      <c r="H330" s="5">
        <f t="shared" si="16"/>
        <v>6.653971909030834</v>
      </c>
      <c r="I330" s="19">
        <f t="shared" si="17"/>
        <v>5260131.516182174</v>
      </c>
      <c r="J330" s="5">
        <f>I330/$C$2*100</f>
        <v>40.900852421245403</v>
      </c>
    </row>
    <row r="331" spans="1:10" x14ac:dyDescent="0.25">
      <c r="A331">
        <v>291</v>
      </c>
      <c r="B331">
        <v>2311</v>
      </c>
      <c r="F331">
        <f>'Fit US Avg Rain Fall'!$B$17+'Fit US Avg Rain Fall'!$B$18*'US Avg Rainfall Data'!B331</f>
        <v>0.85073304424234664</v>
      </c>
      <c r="G331" s="5">
        <f t="shared" si="15"/>
        <v>2.3413625453426823</v>
      </c>
      <c r="H331" s="5">
        <f t="shared" si="16"/>
        <v>6.4387469996923761</v>
      </c>
      <c r="I331" s="19">
        <f t="shared" si="17"/>
        <v>5260140.2962917192</v>
      </c>
      <c r="J331" s="5">
        <f>I331/$C$2*100</f>
        <v>40.900920692155296</v>
      </c>
    </row>
    <row r="332" spans="1:10" x14ac:dyDescent="0.25">
      <c r="A332">
        <v>292</v>
      </c>
      <c r="B332">
        <v>2312</v>
      </c>
      <c r="F332">
        <f>'Fit US Avg Rain Fall'!$B$17+'Fit US Avg Rain Fall'!$B$18*'US Avg Rainfall Data'!B332</f>
        <v>0.81785304424235505</v>
      </c>
      <c r="G332" s="5">
        <f t="shared" si="15"/>
        <v>2.2656304039331729</v>
      </c>
      <c r="H332" s="5">
        <f t="shared" si="16"/>
        <v>6.2304836108162256</v>
      </c>
      <c r="I332" s="19">
        <f t="shared" si="17"/>
        <v>5260148.7924057338</v>
      </c>
      <c r="J332" s="5">
        <f>I332/$C$2*100</f>
        <v>40.900986754820153</v>
      </c>
    </row>
    <row r="333" spans="1:10" x14ac:dyDescent="0.25">
      <c r="A333">
        <v>293</v>
      </c>
      <c r="B333">
        <v>2313</v>
      </c>
      <c r="F333">
        <f>'Fit US Avg Rain Fall'!$B$17+'Fit US Avg Rain Fall'!$B$18*'US Avg Rainfall Data'!B333</f>
        <v>0.78497304424234926</v>
      </c>
      <c r="G333" s="5">
        <f t="shared" si="15"/>
        <v>2.192347843539558</v>
      </c>
      <c r="H333" s="5">
        <f t="shared" si="16"/>
        <v>6.0289565697337846</v>
      </c>
      <c r="I333" s="19">
        <f t="shared" si="17"/>
        <v>5260157.0137101468</v>
      </c>
      <c r="J333" s="5">
        <f>I333/$C$2*100</f>
        <v>40.901050680666387</v>
      </c>
    </row>
    <row r="334" spans="1:10" x14ac:dyDescent="0.25">
      <c r="A334">
        <v>294</v>
      </c>
      <c r="B334">
        <v>2314</v>
      </c>
      <c r="F334">
        <f>'Fit US Avg Rain Fall'!$B$17+'Fit US Avg Rain Fall'!$B$18*'US Avg Rainfall Data'!B334</f>
        <v>0.75209304424234347</v>
      </c>
      <c r="G334" s="5">
        <f t="shared" si="15"/>
        <v>2.1214356316584455</v>
      </c>
      <c r="H334" s="5">
        <f t="shared" si="16"/>
        <v>5.8339479870607249</v>
      </c>
      <c r="I334" s="19">
        <f t="shared" si="17"/>
        <v>5260164.9690937661</v>
      </c>
      <c r="J334" s="5">
        <f>I334/$C$2*100</f>
        <v>40.901112538810125</v>
      </c>
    </row>
    <row r="335" spans="1:10" x14ac:dyDescent="0.25">
      <c r="A335">
        <v>295</v>
      </c>
      <c r="B335">
        <v>2315</v>
      </c>
      <c r="F335">
        <f>'Fit US Avg Rain Fall'!$B$17+'Fit US Avg Rain Fall'!$B$18*'US Avg Rainfall Data'!B335</f>
        <v>0.71921304424235188</v>
      </c>
      <c r="G335" s="5">
        <f t="shared" si="15"/>
        <v>2.0528170985878167</v>
      </c>
      <c r="H335" s="5">
        <f t="shared" si="16"/>
        <v>5.6452470211164956</v>
      </c>
      <c r="I335" s="19">
        <f t="shared" si="17"/>
        <v>5260172.6671578856</v>
      </c>
      <c r="J335" s="5">
        <f>I335/$C$2*100</f>
        <v>40.901172396131848</v>
      </c>
    </row>
    <row r="336" spans="1:10" x14ac:dyDescent="0.25">
      <c r="A336">
        <v>296</v>
      </c>
      <c r="B336">
        <v>2316</v>
      </c>
      <c r="F336">
        <f>'Fit US Avg Rain Fall'!$B$17+'Fit US Avg Rain Fall'!$B$18*'US Avg Rainfall Data'!B336</f>
        <v>0.68633304424234609</v>
      </c>
      <c r="G336" s="5">
        <f t="shared" si="15"/>
        <v>1.9864180545322865</v>
      </c>
      <c r="H336" s="5">
        <f t="shared" si="16"/>
        <v>5.4626496499637875</v>
      </c>
      <c r="I336" s="19">
        <f t="shared" si="17"/>
        <v>5260180.11622559</v>
      </c>
      <c r="J336" s="5">
        <f>I336/$C$2*100</f>
        <v>40.901230317348819</v>
      </c>
    </row>
    <row r="337" spans="1:10" x14ac:dyDescent="0.25">
      <c r="A337">
        <v>297</v>
      </c>
      <c r="B337">
        <v>2317</v>
      </c>
      <c r="F337">
        <f>'Fit US Avg Rain Fall'!$B$17+'Fit US Avg Rain Fall'!$B$18*'US Avg Rainfall Data'!B337</f>
        <v>0.65345304424235451</v>
      </c>
      <c r="G337" s="5">
        <f t="shared" si="15"/>
        <v>1.9221667093899117</v>
      </c>
      <c r="H337" s="5">
        <f t="shared" si="16"/>
        <v>5.2859584508222577</v>
      </c>
      <c r="I337" s="19">
        <f t="shared" si="17"/>
        <v>5260187.324350751</v>
      </c>
      <c r="J337" s="5">
        <f>I337/$C$2*100</f>
        <v>40.901286365084992</v>
      </c>
    </row>
    <row r="338" spans="1:10" x14ac:dyDescent="0.25">
      <c r="A338">
        <v>298</v>
      </c>
      <c r="B338">
        <v>2318</v>
      </c>
      <c r="F338">
        <f>'Fit US Avg Rain Fall'!$B$17+'Fit US Avg Rain Fall'!$B$18*'US Avg Rainfall Data'!B338</f>
        <v>0.62057304424234871</v>
      </c>
      <c r="G338" s="5">
        <f t="shared" si="15"/>
        <v>1.8599935951330917</v>
      </c>
      <c r="H338" s="5">
        <f t="shared" si="16"/>
        <v>5.1149823866160018</v>
      </c>
      <c r="I338" s="19">
        <f t="shared" si="17"/>
        <v>5260194.2993267328</v>
      </c>
      <c r="J338" s="5">
        <f>I338/$C$2*100</f>
        <v>40.901340599938699</v>
      </c>
    </row>
    <row r="339" spans="1:10" x14ac:dyDescent="0.25">
      <c r="A339">
        <v>299</v>
      </c>
      <c r="B339">
        <v>2319</v>
      </c>
      <c r="F339">
        <f>'Fit US Avg Rain Fall'!$B$17+'Fit US Avg Rain Fall'!$B$18*'US Avg Rainfall Data'!B339</f>
        <v>0.58769304424234292</v>
      </c>
      <c r="G339" s="5">
        <f t="shared" si="15"/>
        <v>1.799831490700502</v>
      </c>
      <c r="H339" s="5">
        <f t="shared" si="16"/>
        <v>4.9495365994263807</v>
      </c>
      <c r="I339" s="19">
        <f t="shared" si="17"/>
        <v>5260201.0486948229</v>
      </c>
      <c r="J339" s="5">
        <f>I339/$C$2*100</f>
        <v>40.901393080548232</v>
      </c>
    </row>
    <row r="340" spans="1:10" x14ac:dyDescent="0.25">
      <c r="A340">
        <v>300</v>
      </c>
      <c r="B340">
        <v>2320</v>
      </c>
      <c r="F340">
        <f>'Fit US Avg Rain Fall'!$B$17+'Fit US Avg Rain Fall'!$B$18*'US Avg Rainfall Data'!B340</f>
        <v>0.55481304424235134</v>
      </c>
      <c r="G340" s="5">
        <f t="shared" si="15"/>
        <v>1.7416153493181479</v>
      </c>
      <c r="H340" s="5">
        <f t="shared" si="16"/>
        <v>4.789442210624907</v>
      </c>
      <c r="I340" s="19">
        <f t="shared" si="17"/>
        <v>5260207.5797523828</v>
      </c>
      <c r="J340" s="5">
        <f>I340/$C$2*100</f>
        <v>40.901443863655196</v>
      </c>
    </row>
    <row r="341" spans="1:10" x14ac:dyDescent="0.25">
      <c r="A341">
        <v>301</v>
      </c>
      <c r="B341">
        <v>2321</v>
      </c>
      <c r="F341">
        <f>'Fit US Avg Rain Fall'!$B$17+'Fit US Avg Rain Fall'!$B$18*'US Avg Rainfall Data'!B341</f>
        <v>0.52193304424234555</v>
      </c>
      <c r="G341" s="5">
        <f t="shared" si="15"/>
        <v>1.6852822281712536</v>
      </c>
      <c r="H341" s="5">
        <f t="shared" si="16"/>
        <v>4.6345261274709477</v>
      </c>
      <c r="I341" s="19">
        <f t="shared" si="17"/>
        <v>5260213.8995607384</v>
      </c>
      <c r="J341" s="5">
        <f>I341/$C$2*100</f>
        <v>40.901493004165864</v>
      </c>
    </row>
    <row r="342" spans="1:10" x14ac:dyDescent="0.25">
      <c r="A342">
        <v>302</v>
      </c>
      <c r="B342">
        <v>2322</v>
      </c>
      <c r="F342">
        <f>'Fit US Avg Rain Fall'!$B$17+'Fit US Avg Rain Fall'!$B$18*'US Avg Rainfall Data'!B342</f>
        <v>0.48905304424235396</v>
      </c>
      <c r="G342" s="5">
        <f t="shared" si="15"/>
        <v>1.6307712203511819</v>
      </c>
      <c r="H342" s="5">
        <f t="shared" si="16"/>
        <v>4.4846208559657503</v>
      </c>
      <c r="I342" s="19">
        <f t="shared" si="17"/>
        <v>5260220.0149528151</v>
      </c>
      <c r="J342" s="5">
        <f>I342/$C$2*100</f>
        <v>40.901540555210559</v>
      </c>
    </row>
    <row r="343" spans="1:10" x14ac:dyDescent="0.25">
      <c r="A343">
        <v>303</v>
      </c>
      <c r="B343">
        <v>2323</v>
      </c>
      <c r="F343">
        <f>'Fit US Avg Rain Fall'!$B$17+'Fit US Avg Rain Fall'!$B$18*'US Avg Rainfall Data'!B343</f>
        <v>0.45617304424234817</v>
      </c>
      <c r="G343" s="5">
        <f t="shared" si="15"/>
        <v>1.5780233890031878</v>
      </c>
      <c r="H343" s="5">
        <f t="shared" si="16"/>
        <v>4.3395643197587663</v>
      </c>
      <c r="I343" s="19">
        <f t="shared" si="17"/>
        <v>5260225.9325405238</v>
      </c>
      <c r="J343" s="5">
        <f>I343/$C$2*100</f>
        <v>40.901586568201068</v>
      </c>
    </row>
    <row r="344" spans="1:10" x14ac:dyDescent="0.25">
      <c r="A344">
        <v>304</v>
      </c>
      <c r="B344">
        <v>2324</v>
      </c>
      <c r="F344">
        <f>'Fit US Avg Rain Fall'!$B$17+'Fit US Avg Rain Fall'!$B$18*'US Avg Rainfall Data'!B344</f>
        <v>0.42329304424234238</v>
      </c>
      <c r="G344" s="5">
        <f t="shared" si="15"/>
        <v>1.5269817036045423</v>
      </c>
      <c r="H344" s="5">
        <f t="shared" si="16"/>
        <v>4.1991996849124913</v>
      </c>
      <c r="I344" s="19">
        <f t="shared" si="17"/>
        <v>5260231.6587219127</v>
      </c>
      <c r="J344" s="5">
        <f>I344/$C$2*100</f>
        <v>40.901631092886284</v>
      </c>
    </row>
    <row r="345" spans="1:10" x14ac:dyDescent="0.25">
      <c r="A345">
        <v>305</v>
      </c>
      <c r="B345">
        <v>2325</v>
      </c>
      <c r="F345">
        <f>'Fit US Avg Rain Fall'!$B$17+'Fit US Avg Rain Fall'!$B$18*'US Avg Rainfall Data'!B345</f>
        <v>0.39041304424235079</v>
      </c>
      <c r="G345" s="5">
        <f t="shared" si="15"/>
        <v>1.4775909783035244</v>
      </c>
      <c r="H345" s="5">
        <f t="shared" si="16"/>
        <v>4.0633751903346917</v>
      </c>
      <c r="I345" s="19">
        <f t="shared" si="17"/>
        <v>5260237.1996880807</v>
      </c>
      <c r="J345" s="5">
        <f>I345/$C$2*100</f>
        <v>40.901674177405901</v>
      </c>
    </row>
    <row r="346" spans="1:10" x14ac:dyDescent="0.25">
      <c r="A346">
        <v>306</v>
      </c>
      <c r="B346">
        <v>2326</v>
      </c>
      <c r="F346">
        <f>'Fit US Avg Rain Fall'!$B$17+'Fit US Avg Rain Fall'!$B$18*'US Avg Rainfall Data'!B346</f>
        <v>0.357533044242345</v>
      </c>
      <c r="G346" s="5">
        <f t="shared" si="15"/>
        <v>1.4297978122528703</v>
      </c>
      <c r="H346" s="5">
        <f t="shared" si="16"/>
        <v>3.9319439836953931</v>
      </c>
      <c r="I346" s="19">
        <f t="shared" si="17"/>
        <v>5260242.5614298768</v>
      </c>
      <c r="J346" s="5">
        <f>I346/$C$2*100</f>
        <v>40.901715868342578</v>
      </c>
    </row>
    <row r="347" spans="1:10" x14ac:dyDescent="0.25">
      <c r="A347">
        <v>307</v>
      </c>
      <c r="B347">
        <v>2327</v>
      </c>
      <c r="F347">
        <f>'Fit US Avg Rain Fall'!$B$17+'Fit US Avg Rain Fall'!$B$18*'US Avg Rainfall Data'!B347</f>
        <v>0.32465304424235342</v>
      </c>
      <c r="G347" s="5">
        <f t="shared" si="15"/>
        <v>1.3835505318733623</v>
      </c>
      <c r="H347" s="5">
        <f t="shared" si="16"/>
        <v>3.8047639626517462</v>
      </c>
      <c r="I347" s="19">
        <f t="shared" si="17"/>
        <v>5260247.7497443715</v>
      </c>
      <c r="J347" s="5">
        <f>I347/$C$2*100</f>
        <v>40.901756210772191</v>
      </c>
    </row>
    <row r="348" spans="1:10" x14ac:dyDescent="0.25">
      <c r="A348">
        <v>308</v>
      </c>
      <c r="B348">
        <v>2328</v>
      </c>
      <c r="F348">
        <f>'Fit US Avg Rain Fall'!$B$17+'Fit US Avg Rain Fall'!$B$18*'US Avg Rainfall Data'!B348</f>
        <v>0.29177304424234762</v>
      </c>
      <c r="G348" s="5">
        <f t="shared" si="15"/>
        <v>1.3387991349846142</v>
      </c>
      <c r="H348" s="5">
        <f t="shared" si="16"/>
        <v>3.6816976212076891</v>
      </c>
      <c r="I348" s="19">
        <f t="shared" si="17"/>
        <v>5260252.7702411273</v>
      </c>
      <c r="J348" s="5">
        <f>I348/$C$2*100</f>
        <v>40.901795248312652</v>
      </c>
    </row>
    <row r="349" spans="1:10" x14ac:dyDescent="0.25">
      <c r="A349">
        <v>309</v>
      </c>
      <c r="B349">
        <v>2329</v>
      </c>
      <c r="F349">
        <f>'Fit US Avg Rain Fall'!$B$17+'Fit US Avg Rain Fall'!$B$18*'US Avg Rainfall Data'!B349</f>
        <v>0.25889304424234183</v>
      </c>
      <c r="G349" s="5">
        <f t="shared" si="15"/>
        <v>1.2954952367432648</v>
      </c>
      <c r="H349" s="5">
        <f t="shared" si="16"/>
        <v>3.5626119010439785</v>
      </c>
      <c r="I349" s="19">
        <f t="shared" si="17"/>
        <v>5260257.6283482648</v>
      </c>
      <c r="J349" s="5">
        <f>I349/$C$2*100</f>
        <v>40.901833023171029</v>
      </c>
    </row>
    <row r="350" spans="1:10" x14ac:dyDescent="0.25">
      <c r="A350">
        <v>310</v>
      </c>
      <c r="B350">
        <v>2330</v>
      </c>
      <c r="F350">
        <f>'Fit US Avg Rain Fall'!$B$17+'Fit US Avg Rain Fall'!$B$18*'US Avg Rainfall Data'!B350</f>
        <v>0.22601304424235025</v>
      </c>
      <c r="G350" s="5">
        <f t="shared" si="15"/>
        <v>1.2535920173296191</v>
      </c>
      <c r="H350" s="5">
        <f t="shared" si="16"/>
        <v>3.4473780476564526</v>
      </c>
      <c r="I350" s="19">
        <f t="shared" si="17"/>
        <v>5260262.3293183297</v>
      </c>
      <c r="J350" s="5">
        <f>I350/$C$2*100</f>
        <v>40.901869576189192</v>
      </c>
    </row>
    <row r="351" spans="1:10" x14ac:dyDescent="0.25">
      <c r="A351">
        <v>311</v>
      </c>
      <c r="B351">
        <v>2331</v>
      </c>
      <c r="F351">
        <f>'Fit US Avg Rain Fall'!$B$17+'Fit US Avg Rain Fall'!$B$18*'US Avg Rainfall Data'!B351</f>
        <v>0.19313304424234445</v>
      </c>
      <c r="G351" s="5">
        <f t="shared" si="15"/>
        <v>1.213044171326392</v>
      </c>
      <c r="H351" s="5">
        <f t="shared" si="16"/>
        <v>3.3358714711475779</v>
      </c>
      <c r="I351" s="19">
        <f t="shared" si="17"/>
        <v>5260266.878233972</v>
      </c>
      <c r="J351" s="5">
        <f>I351/$C$2*100</f>
        <v>40.901904946887967</v>
      </c>
    </row>
    <row r="352" spans="1:10" x14ac:dyDescent="0.25">
      <c r="A352">
        <v>312</v>
      </c>
      <c r="B352">
        <v>2332</v>
      </c>
      <c r="F352">
        <f>'Fit US Avg Rain Fall'!$B$17+'Fit US Avg Rain Fall'!$B$18*'US Avg Rainfall Data'!B352</f>
        <v>0.16025304424235287</v>
      </c>
      <c r="G352" s="5">
        <f t="shared" si="15"/>
        <v>1.1738078587349878</v>
      </c>
      <c r="H352" s="5">
        <f t="shared" si="16"/>
        <v>3.2279716115212165</v>
      </c>
      <c r="I352" s="19">
        <f t="shared" si="17"/>
        <v>5260271.280013442</v>
      </c>
      <c r="J352" s="5">
        <f>I352/$C$2*100</f>
        <v>40.901939173509852</v>
      </c>
    </row>
    <row r="353" spans="1:10" x14ac:dyDescent="0.25">
      <c r="A353">
        <v>313</v>
      </c>
      <c r="B353">
        <v>2333</v>
      </c>
      <c r="F353">
        <f>'Fit US Avg Rain Fall'!$B$17+'Fit US Avg Rain Fall'!$B$18*'US Avg Rainfall Data'!B353</f>
        <v>0.12737304424234708</v>
      </c>
      <c r="G353" s="5">
        <f t="shared" si="15"/>
        <v>1.135840657575913</v>
      </c>
      <c r="H353" s="5">
        <f t="shared" si="16"/>
        <v>3.1235618083337608</v>
      </c>
      <c r="I353" s="19">
        <f t="shared" si="17"/>
        <v>5260275.5394159071</v>
      </c>
      <c r="J353" s="5">
        <f>I353/$C$2*100</f>
        <v>40.901972293060403</v>
      </c>
    </row>
    <row r="354" spans="1:10" x14ac:dyDescent="0.25">
      <c r="A354">
        <v>314</v>
      </c>
      <c r="B354">
        <v>2334</v>
      </c>
      <c r="F354">
        <f>'Fit US Avg Rain Fall'!$B$17+'Fit US Avg Rain Fall'!$B$18*'US Avg Rainfall Data'!B354</f>
        <v>9.4493044242341284E-2</v>
      </c>
      <c r="G354" s="5">
        <f t="shared" si="15"/>
        <v>1.0991015180225996</v>
      </c>
      <c r="H354" s="5">
        <f t="shared" si="16"/>
        <v>3.0225291745621488</v>
      </c>
      <c r="I354" s="19">
        <f t="shared" si="17"/>
        <v>5260279.6610466</v>
      </c>
      <c r="J354" s="5">
        <f>I354/$C$2*100</f>
        <v>40.902004341348203</v>
      </c>
    </row>
    <row r="355" spans="1:10" x14ac:dyDescent="0.25">
      <c r="A355">
        <v>315</v>
      </c>
      <c r="B355">
        <v>2335</v>
      </c>
      <c r="F355">
        <f>'Fit US Avg Rain Fall'!$B$17+'Fit US Avg Rain Fall'!$B$18*'US Avg Rainfall Data'!B355</f>
        <v>6.1613044242349702E-2</v>
      </c>
      <c r="G355" s="5">
        <f t="shared" si="15"/>
        <v>1.0635507180186168</v>
      </c>
      <c r="H355" s="5">
        <f t="shared" si="16"/>
        <v>2.9247644745511963</v>
      </c>
      <c r="I355" s="19">
        <f t="shared" si="17"/>
        <v>5260283.649361793</v>
      </c>
      <c r="J355" s="5">
        <f>I355/$C$2*100</f>
        <v>40.902035353023599</v>
      </c>
    </row>
    <row r="356" spans="1:10" x14ac:dyDescent="0.25">
      <c r="A356">
        <v>316</v>
      </c>
      <c r="B356">
        <v>2336</v>
      </c>
      <c r="F356">
        <f>'Fit US Avg Rain Fall'!$B$17+'Fit US Avg Rain Fall'!$B$18*'US Avg Rainfall Data'!B356</f>
        <v>2.8733044242343908E-2</v>
      </c>
      <c r="G356" s="5">
        <f t="shared" si="15"/>
        <v>1.0291498203304648</v>
      </c>
      <c r="H356" s="5">
        <f t="shared" si="16"/>
        <v>2.830162005908778</v>
      </c>
      <c r="I356" s="19">
        <f t="shared" si="17"/>
        <v>5260287.5086736185</v>
      </c>
      <c r="J356" s="5">
        <f>I356/$C$2*100</f>
        <v>40.902065361616145</v>
      </c>
    </row>
    <row r="357" spans="1:10" x14ac:dyDescent="0.25">
      <c r="A357">
        <v>317</v>
      </c>
      <c r="B357">
        <v>2337</v>
      </c>
      <c r="F357">
        <f>'Fit US Avg Rain Fall'!$B$17+'Fit US Avg Rain Fall'!$B$18*'US Avg Rainfall Data'!B357</f>
        <v>-4.1469557576476745E-3</v>
      </c>
      <c r="G357" s="5">
        <f t="shared" si="15"/>
        <v>0.99586163098965907</v>
      </c>
      <c r="H357" s="5">
        <f t="shared" si="16"/>
        <v>2.7386194852215624</v>
      </c>
      <c r="I357" s="19">
        <f t="shared" si="17"/>
        <v>5260291.2431547344</v>
      </c>
      <c r="J357" s="5">
        <f>I357/$C$2*100</f>
        <v>40.902094399570906</v>
      </c>
    </row>
    <row r="358" spans="1:10" x14ac:dyDescent="0.25">
      <c r="A358">
        <v>318</v>
      </c>
      <c r="B358">
        <v>2338</v>
      </c>
      <c r="F358">
        <f>'Fit US Avg Rain Fall'!$B$17+'Fit US Avg Rain Fall'!$B$18*'US Avg Rainfall Data'!B358</f>
        <v>-3.7026955757653468E-2</v>
      </c>
      <c r="G358" s="5">
        <f t="shared" si="15"/>
        <v>0.96365015907879914</v>
      </c>
      <c r="H358" s="5">
        <f t="shared" si="16"/>
        <v>2.6500379374666978</v>
      </c>
      <c r="I358" s="19">
        <f t="shared" si="17"/>
        <v>5260294.8568428317</v>
      </c>
      <c r="J358" s="5">
        <f>I358/$C$2*100</f>
        <v>40.902122498283475</v>
      </c>
    </row>
    <row r="359" spans="1:10" x14ac:dyDescent="0.25">
      <c r="A359">
        <v>319</v>
      </c>
      <c r="B359">
        <v>2339</v>
      </c>
      <c r="F359">
        <f>'Fit US Avg Rain Fall'!$B$17+'Fit US Avg Rain Fall'!$B$18*'US Avg Rainfall Data'!B359</f>
        <v>-6.9906955757645051E-2</v>
      </c>
      <c r="G359" s="5">
        <f t="shared" si="15"/>
        <v>0.93248057781859739</v>
      </c>
      <c r="H359" s="5">
        <f t="shared" si="16"/>
        <v>2.5643215890011426</v>
      </c>
      <c r="I359" s="19">
        <f t="shared" si="17"/>
        <v>5260298.3536449978</v>
      </c>
      <c r="J359" s="5">
        <f>I359/$C$2*100</f>
        <v>40.902149688133946</v>
      </c>
    </row>
    <row r="360" spans="1:10" x14ac:dyDescent="0.25">
      <c r="A360">
        <v>320</v>
      </c>
      <c r="B360">
        <v>2340</v>
      </c>
      <c r="F360">
        <f>'Fit US Avg Rain Fall'!$B$17+'Fit US Avg Rain Fall'!$B$18*'US Avg Rainfall Data'!B360</f>
        <v>-0.10278695575765084</v>
      </c>
      <c r="G360" s="5">
        <f t="shared" si="15"/>
        <v>0.90231918691334001</v>
      </c>
      <c r="H360" s="5">
        <f t="shared" si="16"/>
        <v>2.4813777640116852</v>
      </c>
      <c r="I360" s="19">
        <f t="shared" si="17"/>
        <v>5260301.7373419488</v>
      </c>
      <c r="J360" s="5">
        <f>I360/$C$2*100</f>
        <v>40.902175998519759</v>
      </c>
    </row>
    <row r="361" spans="1:10" x14ac:dyDescent="0.25">
      <c r="A361">
        <v>321</v>
      </c>
      <c r="B361">
        <v>2341</v>
      </c>
      <c r="F361">
        <f>'Fit US Avg Rain Fall'!$B$17+'Fit US Avg Rain Fall'!$B$18*'US Avg Rainfall Data'!B361</f>
        <v>-0.13566695575765664</v>
      </c>
      <c r="G361" s="5">
        <f t="shared" si="15"/>
        <v>0.87313337611449937</v>
      </c>
      <c r="H361" s="5">
        <f t="shared" si="16"/>
        <v>2.4011167843148731</v>
      </c>
      <c r="I361" s="19">
        <f t="shared" si="17"/>
        <v>5260305.0115921097</v>
      </c>
      <c r="J361" s="5">
        <f>I361/$C$2*100</f>
        <v>40.902201457887493</v>
      </c>
    </row>
    <row r="362" spans="1:10" x14ac:dyDescent="0.25">
      <c r="A362">
        <v>322</v>
      </c>
      <c r="B362">
        <v>2342</v>
      </c>
      <c r="F362">
        <f>'Fit US Avg Rain Fall'!$B$17+'Fit US Avg Rain Fall'!$B$18*'US Avg Rainfall Data'!B362</f>
        <v>-0.16854695575764822</v>
      </c>
      <c r="G362" s="5">
        <f t="shared" ref="G362:G425" si="18">EXP(F362)</f>
        <v>0.84489158996275782</v>
      </c>
      <c r="H362" s="5">
        <f t="shared" ref="H362:H425" si="19">G362*44/16</f>
        <v>2.3234518723975839</v>
      </c>
      <c r="I362" s="19">
        <f t="shared" ref="I362:I425" si="20">I361+G362+H362</f>
        <v>5260308.1799355717</v>
      </c>
      <c r="J362" s="5">
        <f>I362/$C$2*100</f>
        <v>40.902226093763602</v>
      </c>
    </row>
    <row r="363" spans="1:10" x14ac:dyDescent="0.25">
      <c r="A363">
        <v>323</v>
      </c>
      <c r="B363">
        <v>2343</v>
      </c>
      <c r="F363">
        <f>'Fit US Avg Rain Fall'!$B$17+'Fit US Avg Rain Fall'!$B$18*'US Avg Rainfall Data'!B363</f>
        <v>-0.20142695575765401</v>
      </c>
      <c r="G363" s="5">
        <f t="shared" si="18"/>
        <v>0.8175632936704692</v>
      </c>
      <c r="H363" s="5">
        <f t="shared" si="19"/>
        <v>2.2482990575937905</v>
      </c>
      <c r="I363" s="19">
        <f t="shared" si="20"/>
        <v>5260311.2457979228</v>
      </c>
      <c r="J363" s="5">
        <f>I363/$C$2*100</f>
        <v>40.902249932784201</v>
      </c>
    </row>
    <row r="364" spans="1:10" x14ac:dyDescent="0.25">
      <c r="A364">
        <v>324</v>
      </c>
      <c r="B364">
        <v>2344</v>
      </c>
      <c r="F364">
        <f>'Fit US Avg Rain Fall'!$B$17+'Fit US Avg Rain Fall'!$B$18*'US Avg Rainfall Data'!B364</f>
        <v>-0.2343069557576456</v>
      </c>
      <c r="G364" s="5">
        <f t="shared" si="18"/>
        <v>0.79111894010778161</v>
      </c>
      <c r="H364" s="5">
        <f t="shared" si="19"/>
        <v>2.1755770852963994</v>
      </c>
      <c r="I364" s="19">
        <f t="shared" si="20"/>
        <v>5260314.2124939486</v>
      </c>
      <c r="J364" s="5">
        <f>I364/$C$2*100</f>
        <v>40.902273000723852</v>
      </c>
    </row>
    <row r="365" spans="1:10" x14ac:dyDescent="0.25">
      <c r="A365">
        <v>325</v>
      </c>
      <c r="B365">
        <v>2345</v>
      </c>
      <c r="F365">
        <f>'Fit US Avg Rain Fall'!$B$17+'Fit US Avg Rain Fall'!$B$18*'US Avg Rainfall Data'!B365</f>
        <v>-0.26718695575765139</v>
      </c>
      <c r="G365" s="5">
        <f t="shared" si="18"/>
        <v>0.76552993785642787</v>
      </c>
      <c r="H365" s="5">
        <f t="shared" si="19"/>
        <v>2.1052073291051765</v>
      </c>
      <c r="I365" s="19">
        <f t="shared" si="20"/>
        <v>5260317.0832312154</v>
      </c>
      <c r="J365" s="5">
        <f>I365/$C$2*100</f>
        <v>40.902295322523393</v>
      </c>
    </row>
    <row r="366" spans="1:10" x14ac:dyDescent="0.25">
      <c r="A366">
        <v>326</v>
      </c>
      <c r="B366">
        <v>2346</v>
      </c>
      <c r="F366">
        <f>'Fit US Avg Rain Fall'!$B$17+'Fit US Avg Rain Fall'!$B$18*'US Avg Rainfall Data'!B366</f>
        <v>-0.30006695575765718</v>
      </c>
      <c r="G366" s="5">
        <f t="shared" si="18"/>
        <v>0.74076862029700008</v>
      </c>
      <c r="H366" s="5">
        <f t="shared" si="19"/>
        <v>2.0371137058167501</v>
      </c>
      <c r="I366" s="19">
        <f t="shared" si="20"/>
        <v>5260319.8611135418</v>
      </c>
      <c r="J366" s="5">
        <f>I366/$C$2*100</f>
        <v>40.902316922316992</v>
      </c>
    </row>
    <row r="367" spans="1:10" x14ac:dyDescent="0.25">
      <c r="A367">
        <v>327</v>
      </c>
      <c r="B367">
        <v>2347</v>
      </c>
      <c r="F367">
        <f>'Fit US Avg Rain Fall'!$B$17+'Fit US Avg Rain Fall'!$B$18*'US Avg Rainfall Data'!B367</f>
        <v>-0.33294695575764877</v>
      </c>
      <c r="G367" s="5">
        <f t="shared" si="18"/>
        <v>0.71680821569599085</v>
      </c>
      <c r="H367" s="5">
        <f t="shared" si="19"/>
        <v>1.9712225931639749</v>
      </c>
      <c r="I367" s="19">
        <f t="shared" si="20"/>
        <v>5260322.5491443509</v>
      </c>
      <c r="J367" s="5">
        <f>I367/$C$2*100</f>
        <v>40.902337823458176</v>
      </c>
    </row>
    <row r="368" spans="1:10" x14ac:dyDescent="0.25">
      <c r="A368">
        <v>328</v>
      </c>
      <c r="B368">
        <v>2348</v>
      </c>
      <c r="F368">
        <f>'Fit US Avg Rain Fall'!$B$17+'Fit US Avg Rain Fall'!$B$18*'US Avg Rainfall Data'!B368</f>
        <v>-0.36582695575765456</v>
      </c>
      <c r="G368" s="5">
        <f t="shared" si="18"/>
        <v>0.69362281826038585</v>
      </c>
      <c r="H368" s="5">
        <f t="shared" si="19"/>
        <v>1.907462750216061</v>
      </c>
      <c r="I368" s="19">
        <f t="shared" si="20"/>
        <v>5260325.1502299197</v>
      </c>
      <c r="J368" s="5">
        <f>I368/$C$2*100</f>
        <v>40.902358048545068</v>
      </c>
    </row>
    <row r="369" spans="1:10" x14ac:dyDescent="0.25">
      <c r="A369">
        <v>329</v>
      </c>
      <c r="B369">
        <v>2349</v>
      </c>
      <c r="F369">
        <f>'Fit US Avg Rain Fall'!$B$17+'Fit US Avg Rain Fall'!$B$18*'US Avg Rainfall Data'!B369</f>
        <v>-0.39870695575764614</v>
      </c>
      <c r="G369" s="5">
        <f t="shared" si="18"/>
        <v>0.67118736012860403</v>
      </c>
      <c r="H369" s="5">
        <f t="shared" si="19"/>
        <v>1.8457652403536611</v>
      </c>
      <c r="I369" s="19">
        <f t="shared" si="20"/>
        <v>5260327.66718252</v>
      </c>
      <c r="J369" s="5">
        <f>I369/$C$2*100</f>
        <v>40.90237761944487</v>
      </c>
    </row>
    <row r="370" spans="1:10" x14ac:dyDescent="0.25">
      <c r="A370">
        <v>330</v>
      </c>
      <c r="B370">
        <v>2350</v>
      </c>
      <c r="F370">
        <f>'Fit US Avg Rain Fall'!$B$17+'Fit US Avg Rain Fall'!$B$18*'US Avg Rainfall Data'!B370</f>
        <v>-0.43158695575765194</v>
      </c>
      <c r="G370" s="5">
        <f t="shared" si="18"/>
        <v>0.64947758426725122</v>
      </c>
      <c r="H370" s="5">
        <f t="shared" si="19"/>
        <v>1.7860633567349409</v>
      </c>
      <c r="I370" s="19">
        <f t="shared" si="20"/>
        <v>5260330.1027234606</v>
      </c>
      <c r="J370" s="5">
        <f>I370/$C$2*100</f>
        <v>40.902396557317481</v>
      </c>
    </row>
    <row r="371" spans="1:10" x14ac:dyDescent="0.25">
      <c r="A371">
        <v>331</v>
      </c>
      <c r="B371">
        <v>2351</v>
      </c>
      <c r="F371">
        <f>'Fit US Avg Rain Fall'!$B$17+'Fit US Avg Rain Fall'!$B$18*'US Avg Rainfall Data'!B371</f>
        <v>-0.46446695575765773</v>
      </c>
      <c r="G371" s="5">
        <f t="shared" si="18"/>
        <v>0.62847001824468296</v>
      </c>
      <c r="H371" s="5">
        <f t="shared" si="19"/>
        <v>1.7282925501728781</v>
      </c>
      <c r="I371" s="19">
        <f t="shared" si="20"/>
        <v>5260332.4594860291</v>
      </c>
      <c r="J371" s="5">
        <f>I371/$C$2*100</f>
        <v>40.902414882638382</v>
      </c>
    </row>
    <row r="372" spans="1:10" x14ac:dyDescent="0.25">
      <c r="A372">
        <v>332</v>
      </c>
      <c r="B372">
        <v>2352</v>
      </c>
      <c r="F372">
        <f>'Fit US Avg Rain Fall'!$B$17+'Fit US Avg Rain Fall'!$B$18*'US Avg Rainfall Data'!B372</f>
        <v>-0.49734695575764931</v>
      </c>
      <c r="G372" s="5">
        <f t="shared" si="18"/>
        <v>0.60814194885277384</v>
      </c>
      <c r="H372" s="5">
        <f t="shared" si="19"/>
        <v>1.6723903593451281</v>
      </c>
      <c r="I372" s="19">
        <f t="shared" si="20"/>
        <v>5260334.740018337</v>
      </c>
      <c r="J372" s="5">
        <f>I372/$C$2*100</f>
        <v>40.902432615220746</v>
      </c>
    </row>
    <row r="373" spans="1:10" x14ac:dyDescent="0.25">
      <c r="A373">
        <v>333</v>
      </c>
      <c r="B373">
        <v>2353</v>
      </c>
      <c r="F373">
        <f>'Fit US Avg Rain Fall'!$B$17+'Fit US Avg Rain Fall'!$B$18*'US Avg Rainfall Data'!B373</f>
        <v>-0.53022695575765511</v>
      </c>
      <c r="G373" s="5">
        <f t="shared" si="18"/>
        <v>0.58847139754955746</v>
      </c>
      <c r="H373" s="5">
        <f t="shared" si="19"/>
        <v>1.6182963432612829</v>
      </c>
      <c r="I373" s="19">
        <f t="shared" si="20"/>
        <v>5260336.9467860777</v>
      </c>
      <c r="J373" s="5">
        <f>I373/$C$2*100</f>
        <v>40.902449774236906</v>
      </c>
    </row>
    <row r="374" spans="1:10" x14ac:dyDescent="0.25">
      <c r="A374">
        <v>334</v>
      </c>
      <c r="B374">
        <v>2354</v>
      </c>
      <c r="F374">
        <f>'Fit US Avg Rain Fall'!$B$17+'Fit US Avg Rain Fall'!$B$18*'US Avg Rainfall Data'!B374</f>
        <v>-0.56310695575764669</v>
      </c>
      <c r="G374" s="5">
        <f t="shared" si="18"/>
        <v>0.56943709669626874</v>
      </c>
      <c r="H374" s="5">
        <f t="shared" si="19"/>
        <v>1.5659520159147391</v>
      </c>
      <c r="I374" s="19">
        <f t="shared" si="20"/>
        <v>5260339.0821751906</v>
      </c>
      <c r="J374" s="5">
        <f>I374/$C$2*100</f>
        <v>40.902466378239048</v>
      </c>
    </row>
    <row r="375" spans="1:10" x14ac:dyDescent="0.25">
      <c r="A375">
        <v>335</v>
      </c>
      <c r="B375">
        <v>2355</v>
      </c>
      <c r="F375">
        <f>'Fit US Avg Rain Fall'!$B$17+'Fit US Avg Rain Fall'!$B$18*'US Avg Rainfall Data'!B375</f>
        <v>-0.59598695575765248</v>
      </c>
      <c r="G375" s="5">
        <f t="shared" si="18"/>
        <v>0.55101846656287823</v>
      </c>
      <c r="H375" s="5">
        <f t="shared" si="19"/>
        <v>1.515300783047915</v>
      </c>
      <c r="I375" s="19">
        <f t="shared" si="20"/>
        <v>5260341.1484944401</v>
      </c>
      <c r="J375" s="5">
        <f>I375/$C$2*100</f>
        <v>40.902482445179281</v>
      </c>
    </row>
    <row r="376" spans="1:10" x14ac:dyDescent="0.25">
      <c r="A376">
        <v>336</v>
      </c>
      <c r="B376">
        <v>2356</v>
      </c>
      <c r="F376">
        <f>'Fit US Avg Rain Fall'!$B$17+'Fit US Avg Rain Fall'!$B$18*'US Avg Rainfall Data'!B376</f>
        <v>-0.62886695575765827</v>
      </c>
      <c r="G376" s="5">
        <f t="shared" si="18"/>
        <v>0.53319559307751596</v>
      </c>
      <c r="H376" s="5">
        <f t="shared" si="19"/>
        <v>1.466287880963169</v>
      </c>
      <c r="I376" s="19">
        <f t="shared" si="20"/>
        <v>5260343.1479779147</v>
      </c>
      <c r="J376" s="5">
        <f>I376/$C$2*100</f>
        <v>40.902497992429055</v>
      </c>
    </row>
    <row r="377" spans="1:10" x14ac:dyDescent="0.25">
      <c r="A377">
        <v>337</v>
      </c>
      <c r="B377">
        <v>2357</v>
      </c>
      <c r="F377">
        <f>'Fit US Avg Rain Fall'!$B$17+'Fit US Avg Rain Fall'!$B$18*'US Avg Rainfall Data'!B377</f>
        <v>-0.66174695575764986</v>
      </c>
      <c r="G377" s="5">
        <f t="shared" si="18"/>
        <v>0.51594920629551355</v>
      </c>
      <c r="H377" s="5">
        <f t="shared" si="19"/>
        <v>1.4188603173126624</v>
      </c>
      <c r="I377" s="19">
        <f t="shared" si="20"/>
        <v>5260345.0827874383</v>
      </c>
      <c r="J377" s="5">
        <f>I377/$C$2*100</f>
        <v>40.902513036797913</v>
      </c>
    </row>
    <row r="378" spans="1:10" x14ac:dyDescent="0.25">
      <c r="A378">
        <v>338</v>
      </c>
      <c r="B378">
        <v>2358</v>
      </c>
      <c r="F378">
        <f>'Fit US Avg Rain Fall'!$B$17+'Fit US Avg Rain Fall'!$B$18*'US Avg Rainfall Data'!B378</f>
        <v>-0.69462695575765565</v>
      </c>
      <c r="G378" s="5">
        <f t="shared" si="18"/>
        <v>0.49926065956487736</v>
      </c>
      <c r="H378" s="5">
        <f t="shared" si="19"/>
        <v>1.3729668138034128</v>
      </c>
      <c r="I378" s="19">
        <f t="shared" si="20"/>
        <v>5260346.9550149115</v>
      </c>
      <c r="J378" s="5">
        <f>I378/$C$2*100</f>
        <v>40.902527594551721</v>
      </c>
    </row>
    <row r="379" spans="1:10" x14ac:dyDescent="0.25">
      <c r="A379">
        <v>339</v>
      </c>
      <c r="B379">
        <v>2359</v>
      </c>
      <c r="F379">
        <f>'Fit US Avg Rain Fall'!$B$17+'Fit US Avg Rain Fall'!$B$18*'US Avg Rainfall Data'!B379</f>
        <v>-0.72750695575764723</v>
      </c>
      <c r="G379" s="5">
        <f t="shared" si="18"/>
        <v>0.48311190936573289</v>
      </c>
      <c r="H379" s="5">
        <f t="shared" si="19"/>
        <v>1.3285577507557655</v>
      </c>
      <c r="I379" s="19">
        <f t="shared" si="20"/>
        <v>5260348.7666845722</v>
      </c>
      <c r="J379" s="5">
        <f>I379/$C$2*100</f>
        <v>40.902541681430193</v>
      </c>
    </row>
    <row r="380" spans="1:10" x14ac:dyDescent="0.25">
      <c r="A380">
        <v>340</v>
      </c>
      <c r="B380">
        <v>2360</v>
      </c>
      <c r="F380">
        <f>'Fit US Avg Rain Fall'!$B$17+'Fit US Avg Rain Fall'!$B$18*'US Avg Rainfall Data'!B380</f>
        <v>-0.76038695575765303</v>
      </c>
      <c r="G380" s="5">
        <f t="shared" si="18"/>
        <v>0.46748549580176074</v>
      </c>
      <c r="H380" s="5">
        <f t="shared" si="19"/>
        <v>1.2855851134548419</v>
      </c>
      <c r="I380" s="19">
        <f t="shared" si="20"/>
        <v>5260350.5197551819</v>
      </c>
      <c r="J380" s="5">
        <f>I380/$C$2*100</f>
        <v>40.902555312663949</v>
      </c>
    </row>
    <row r="381" spans="1:10" x14ac:dyDescent="0.25">
      <c r="A381">
        <v>341</v>
      </c>
      <c r="B381">
        <v>2361</v>
      </c>
      <c r="F381">
        <f>'Fit US Avg Rain Fall'!$B$17+'Fit US Avg Rain Fall'!$B$18*'US Avg Rainfall Data'!B381</f>
        <v>-0.79326695575765882</v>
      </c>
      <c r="G381" s="5">
        <f t="shared" si="18"/>
        <v>0.45236452372274988</v>
      </c>
      <c r="H381" s="5">
        <f t="shared" si="19"/>
        <v>1.2440024402375622</v>
      </c>
      <c r="I381" s="19">
        <f t="shared" si="20"/>
        <v>5260352.2161221458</v>
      </c>
      <c r="J381" s="5">
        <f>I381/$C$2*100</f>
        <v>40.902568502990967</v>
      </c>
    </row>
    <row r="382" spans="1:10" x14ac:dyDescent="0.25">
      <c r="A382">
        <v>342</v>
      </c>
      <c r="B382">
        <v>2362</v>
      </c>
      <c r="F382">
        <f>'Fit US Avg Rain Fall'!$B$17+'Fit US Avg Rain Fall'!$B$18*'US Avg Rainfall Data'!B382</f>
        <v>-0.8261469557576504</v>
      </c>
      <c r="G382" s="5">
        <f t="shared" si="18"/>
        <v>0.43773264445767751</v>
      </c>
      <c r="H382" s="5">
        <f t="shared" si="19"/>
        <v>1.2037647722586131</v>
      </c>
      <c r="I382" s="19">
        <f t="shared" si="20"/>
        <v>5260353.8576195622</v>
      </c>
      <c r="J382" s="5">
        <f>I382/$C$2*100</f>
        <v>40.902581266672513</v>
      </c>
    </row>
    <row r="383" spans="1:10" x14ac:dyDescent="0.25">
      <c r="A383">
        <v>343</v>
      </c>
      <c r="B383">
        <v>2363</v>
      </c>
      <c r="F383">
        <f>'Fit US Avg Rain Fall'!$B$17+'Fit US Avg Rain Fall'!$B$18*'US Avg Rainfall Data'!B383</f>
        <v>-0.8590269557576562</v>
      </c>
      <c r="G383" s="5">
        <f t="shared" si="18"/>
        <v>0.42357403813864231</v>
      </c>
      <c r="H383" s="5">
        <f t="shared" si="19"/>
        <v>1.1648286048812664</v>
      </c>
      <c r="I383" s="19">
        <f t="shared" si="20"/>
        <v>5260355.4460222051</v>
      </c>
      <c r="J383" s="5">
        <f>I383/$C$2*100</f>
        <v>40.902593617508586</v>
      </c>
    </row>
    <row r="384" spans="1:10" x14ac:dyDescent="0.25">
      <c r="A384">
        <v>344</v>
      </c>
      <c r="B384">
        <v>2364</v>
      </c>
      <c r="F384">
        <f>'Fit US Avg Rain Fall'!$B$17+'Fit US Avg Rain Fall'!$B$18*'US Avg Rainfall Data'!B384</f>
        <v>-0.89190695575764778</v>
      </c>
      <c r="G384" s="5">
        <f t="shared" si="18"/>
        <v>0.40987339659659627</v>
      </c>
      <c r="H384" s="5">
        <f t="shared" si="19"/>
        <v>1.1271518406406398</v>
      </c>
      <c r="I384" s="19">
        <f t="shared" si="20"/>
        <v>5260356.9830474416</v>
      </c>
      <c r="J384" s="5">
        <f>I384/$C$2*100</f>
        <v>40.902605568852799</v>
      </c>
    </row>
    <row r="385" spans="1:10" x14ac:dyDescent="0.25">
      <c r="A385">
        <v>345</v>
      </c>
      <c r="B385">
        <v>2365</v>
      </c>
      <c r="F385">
        <f>'Fit US Avg Rain Fall'!$B$17+'Fit US Avg Rain Fall'!$B$18*'US Avg Rainfall Data'!B385</f>
        <v>-0.92478695575765357</v>
      </c>
      <c r="G385" s="5">
        <f t="shared" si="18"/>
        <v>0.39661590681022946</v>
      </c>
      <c r="H385" s="5">
        <f t="shared" si="19"/>
        <v>1.090693743728131</v>
      </c>
      <c r="I385" s="19">
        <f t="shared" si="20"/>
        <v>5260358.4703570921</v>
      </c>
      <c r="J385" s="5">
        <f>I385/$C$2*100</f>
        <v>40.902617133626862</v>
      </c>
    </row>
    <row r="386" spans="1:10" x14ac:dyDescent="0.25">
      <c r="A386">
        <v>346</v>
      </c>
      <c r="B386">
        <v>2366</v>
      </c>
      <c r="F386">
        <f>'Fit US Avg Rain Fall'!$B$17+'Fit US Avg Rain Fall'!$B$18*'US Avg Rainfall Data'!B386</f>
        <v>-0.95766695575765937</v>
      </c>
      <c r="G386" s="5">
        <f t="shared" si="18"/>
        <v>0.3837872348902942</v>
      </c>
      <c r="H386" s="5">
        <f t="shared" si="19"/>
        <v>1.0554148959483092</v>
      </c>
      <c r="I386" s="19">
        <f t="shared" si="20"/>
        <v>5260359.9095592229</v>
      </c>
      <c r="J386" s="5">
        <f>I386/$C$2*100</f>
        <v>40.902628324334508</v>
      </c>
    </row>
    <row r="387" spans="1:10" x14ac:dyDescent="0.25">
      <c r="A387">
        <v>347</v>
      </c>
      <c r="B387">
        <v>2367</v>
      </c>
      <c r="F387">
        <f>'Fit US Avg Rain Fall'!$B$17+'Fit US Avg Rain Fall'!$B$18*'US Avg Rainfall Data'!B387</f>
        <v>-0.99054695575765095</v>
      </c>
      <c r="G387" s="5">
        <f t="shared" si="18"/>
        <v>0.37137351058190338</v>
      </c>
      <c r="H387" s="5">
        <f t="shared" si="19"/>
        <v>1.0212771541002343</v>
      </c>
      <c r="I387" s="19">
        <f t="shared" si="20"/>
        <v>5260361.3022098877</v>
      </c>
      <c r="J387" s="5">
        <f>I387/$C$2*100</f>
        <v>40.902639153075029</v>
      </c>
    </row>
    <row r="388" spans="1:10" x14ac:dyDescent="0.25">
      <c r="A388">
        <v>348</v>
      </c>
      <c r="B388">
        <v>2368</v>
      </c>
      <c r="F388">
        <f>'Fit US Avg Rain Fall'!$B$17+'Fit US Avg Rain Fall'!$B$18*'US Avg Rainfall Data'!B388</f>
        <v>-1.0234269557576567</v>
      </c>
      <c r="G388" s="5">
        <f t="shared" si="18"/>
        <v>0.35936131226810908</v>
      </c>
      <c r="H388" s="5">
        <f t="shared" si="19"/>
        <v>0.98824360873729999</v>
      </c>
      <c r="I388" s="19">
        <f t="shared" si="20"/>
        <v>5260362.6498148087</v>
      </c>
      <c r="J388" s="5">
        <f>I388/$C$2*100</f>
        <v>40.902649631556379</v>
      </c>
    </row>
    <row r="389" spans="1:10" x14ac:dyDescent="0.25">
      <c r="A389">
        <v>349</v>
      </c>
      <c r="B389">
        <v>2369</v>
      </c>
      <c r="F389">
        <f>'Fit US Avg Rain Fall'!$B$17+'Fit US Avg Rain Fall'!$B$18*'US Avg Rainfall Data'!B389</f>
        <v>-1.0563069557576483</v>
      </c>
      <c r="G389" s="5">
        <f t="shared" si="18"/>
        <v>0.34773765245859761</v>
      </c>
      <c r="H389" s="5">
        <f t="shared" si="19"/>
        <v>0.95627854426114345</v>
      </c>
      <c r="I389" s="19">
        <f t="shared" si="20"/>
        <v>5260363.9538310049</v>
      </c>
      <c r="J389" s="5">
        <f>I389/$C$2*100</f>
        <v>40.9026597711078</v>
      </c>
    </row>
    <row r="390" spans="1:10" x14ac:dyDescent="0.25">
      <c r="A390">
        <v>350</v>
      </c>
      <c r="B390">
        <v>2370</v>
      </c>
      <c r="F390">
        <f>'Fit US Avg Rain Fall'!$B$17+'Fit US Avg Rain Fall'!$B$18*'US Avg Rainfall Data'!B390</f>
        <v>-1.0891869557576541</v>
      </c>
      <c r="G390" s="5">
        <f t="shared" si="18"/>
        <v>0.33648996374767987</v>
      </c>
      <c r="H390" s="5">
        <f t="shared" si="19"/>
        <v>0.92534740030611962</v>
      </c>
      <c r="I390" s="19">
        <f t="shared" si="20"/>
        <v>5260365.2156683682</v>
      </c>
      <c r="J390" s="5">
        <f>I390/$C$2*100</f>
        <v>40.902669582692099</v>
      </c>
    </row>
    <row r="391" spans="1:10" x14ac:dyDescent="0.25">
      <c r="A391">
        <v>351</v>
      </c>
      <c r="B391">
        <v>2371</v>
      </c>
      <c r="F391">
        <f>'Fit US Avg Rain Fall'!$B$17+'Fit US Avg Rain Fall'!$B$18*'US Avg Rainfall Data'!B391</f>
        <v>-1.1220669557576457</v>
      </c>
      <c r="G391" s="5">
        <f t="shared" si="18"/>
        <v>0.32560608522655565</v>
      </c>
      <c r="H391" s="5">
        <f t="shared" si="19"/>
        <v>0.89541673437302804</v>
      </c>
      <c r="I391" s="19">
        <f t="shared" si="20"/>
        <v>5260366.4366911883</v>
      </c>
      <c r="J391" s="5">
        <f>I391/$C$2*100</f>
        <v>40.90267907691748</v>
      </c>
    </row>
    <row r="392" spans="1:10" x14ac:dyDescent="0.25">
      <c r="A392">
        <v>352</v>
      </c>
      <c r="B392">
        <v>2372</v>
      </c>
      <c r="F392">
        <f>'Fit US Avg Rain Fall'!$B$17+'Fit US Avg Rain Fall'!$B$18*'US Avg Rainfall Data'!B392</f>
        <v>-1.1549469557576515</v>
      </c>
      <c r="G392" s="5">
        <f t="shared" si="18"/>
        <v>0.31507424933499978</v>
      </c>
      <c r="H392" s="5">
        <f t="shared" si="19"/>
        <v>0.86645418567124943</v>
      </c>
      <c r="I392" s="19">
        <f t="shared" si="20"/>
        <v>5260367.6182196233</v>
      </c>
      <c r="J392" s="5">
        <f>I392/$C$2*100</f>
        <v>40.902688264049026</v>
      </c>
    </row>
    <row r="393" spans="1:10" x14ac:dyDescent="0.25">
      <c r="A393">
        <v>353</v>
      </c>
      <c r="B393">
        <v>2373</v>
      </c>
      <c r="F393">
        <f>'Fit US Avg Rain Fall'!$B$17+'Fit US Avg Rain Fall'!$B$18*'US Avg Rainfall Data'!B393</f>
        <v>-1.1878269557576573</v>
      </c>
      <c r="G393" s="5">
        <f t="shared" si="18"/>
        <v>0.30488306913840574</v>
      </c>
      <c r="H393" s="5">
        <f t="shared" si="19"/>
        <v>0.83842844013061579</v>
      </c>
      <c r="I393" s="19">
        <f t="shared" si="20"/>
        <v>5260368.7615311332</v>
      </c>
      <c r="J393" s="5">
        <f>I393/$C$2*100</f>
        <v>40.902697154019776</v>
      </c>
    </row>
    <row r="394" spans="1:10" x14ac:dyDescent="0.25">
      <c r="A394">
        <v>354</v>
      </c>
      <c r="B394">
        <v>2374</v>
      </c>
      <c r="F394">
        <f>'Fit US Avg Rain Fall'!$B$17+'Fit US Avg Rain Fall'!$B$18*'US Avg Rainfall Data'!B394</f>
        <v>-1.2207069557576489</v>
      </c>
      <c r="G394" s="5">
        <f t="shared" si="18"/>
        <v>0.29502152601631076</v>
      </c>
      <c r="H394" s="5">
        <f t="shared" si="19"/>
        <v>0.81130919654485456</v>
      </c>
      <c r="I394" s="19">
        <f t="shared" si="20"/>
        <v>5260369.8678618558</v>
      </c>
      <c r="J394" s="5">
        <f>I394/$C$2*100</f>
        <v>40.902705756441499</v>
      </c>
    </row>
    <row r="395" spans="1:10" x14ac:dyDescent="0.25">
      <c r="A395">
        <v>355</v>
      </c>
      <c r="B395">
        <v>2375</v>
      </c>
      <c r="F395">
        <f>'Fit US Avg Rain Fall'!$B$17+'Fit US Avg Rain Fall'!$B$18*'US Avg Rainfall Data'!B395</f>
        <v>-1.2535869557576547</v>
      </c>
      <c r="G395" s="5">
        <f t="shared" si="18"/>
        <v>0.28547895774914145</v>
      </c>
      <c r="H395" s="5">
        <f t="shared" si="19"/>
        <v>0.78506713381013893</v>
      </c>
      <c r="I395" s="19">
        <f t="shared" si="20"/>
        <v>5260370.9384079473</v>
      </c>
      <c r="J395" s="5">
        <f>I395/$C$2*100</f>
        <v>40.902714080615063</v>
      </c>
    </row>
    <row r="396" spans="1:10" x14ac:dyDescent="0.25">
      <c r="A396">
        <v>356</v>
      </c>
      <c r="B396">
        <v>2376</v>
      </c>
      <c r="F396">
        <f>'Fit US Avg Rain Fall'!$B$17+'Fit US Avg Rain Fall'!$B$18*'US Avg Rainfall Data'!B396</f>
        <v>-1.2864669557576462</v>
      </c>
      <c r="G396" s="5">
        <f t="shared" si="18"/>
        <v>0.27624504699033881</v>
      </c>
      <c r="H396" s="5">
        <f t="shared" si="19"/>
        <v>0.75967387922343166</v>
      </c>
      <c r="I396" s="19">
        <f t="shared" si="20"/>
        <v>5260371.9743268741</v>
      </c>
      <c r="J396" s="5">
        <f>I396/$C$2*100</f>
        <v>40.9027221355405</v>
      </c>
    </row>
    <row r="397" spans="1:10" x14ac:dyDescent="0.25">
      <c r="A397">
        <v>357</v>
      </c>
      <c r="B397">
        <v>2377</v>
      </c>
      <c r="F397">
        <f>'Fit US Avg Rain Fall'!$B$17+'Fit US Avg Rain Fall'!$B$18*'US Avg Rainfall Data'!B397</f>
        <v>-1.319346955757652</v>
      </c>
      <c r="G397" s="5">
        <f t="shared" si="18"/>
        <v>0.26730981011129507</v>
      </c>
      <c r="H397" s="5">
        <f t="shared" si="19"/>
        <v>0.73510197780606146</v>
      </c>
      <c r="I397" s="19">
        <f t="shared" si="20"/>
        <v>5260372.9767386615</v>
      </c>
      <c r="J397" s="5">
        <f>I397/$C$2*100</f>
        <v>40.902729929926714</v>
      </c>
    </row>
    <row r="398" spans="1:10" x14ac:dyDescent="0.25">
      <c r="A398">
        <v>358</v>
      </c>
      <c r="B398">
        <v>2378</v>
      </c>
      <c r="F398">
        <f>'Fit US Avg Rain Fall'!$B$17+'Fit US Avg Rain Fall'!$B$18*'US Avg Rainfall Data'!B398</f>
        <v>-1.3522269557576578</v>
      </c>
      <c r="G398" s="5">
        <f t="shared" si="18"/>
        <v>0.25866358640716408</v>
      </c>
      <c r="H398" s="5">
        <f t="shared" si="19"/>
        <v>0.71132486261970118</v>
      </c>
      <c r="I398" s="19">
        <f t="shared" si="20"/>
        <v>5260373.9467271101</v>
      </c>
      <c r="J398" s="5">
        <f>I398/$C$2*100</f>
        <v>40.90273747220094</v>
      </c>
    </row>
    <row r="399" spans="1:10" x14ac:dyDescent="0.25">
      <c r="A399">
        <v>359</v>
      </c>
      <c r="B399">
        <v>2379</v>
      </c>
      <c r="F399">
        <f>'Fit US Avg Rain Fall'!$B$17+'Fit US Avg Rain Fall'!$B$18*'US Avg Rainfall Data'!B399</f>
        <v>-1.3851069557576494</v>
      </c>
      <c r="G399" s="5">
        <f t="shared" si="18"/>
        <v>0.25029702765177447</v>
      </c>
      <c r="H399" s="5">
        <f t="shared" si="19"/>
        <v>0.68831682604237976</v>
      </c>
      <c r="I399" s="19">
        <f t="shared" si="20"/>
        <v>5260374.8853409635</v>
      </c>
      <c r="J399" s="5">
        <f>I399/$C$2*100</f>
        <v>40.902744770517835</v>
      </c>
    </row>
    <row r="400" spans="1:10" x14ac:dyDescent="0.25">
      <c r="A400">
        <v>360</v>
      </c>
      <c r="B400">
        <v>2380</v>
      </c>
      <c r="F400">
        <f>'Fit US Avg Rain Fall'!$B$17+'Fit US Avg Rain Fall'!$B$18*'US Avg Rainfall Data'!B400</f>
        <v>-1.4179869557576552</v>
      </c>
      <c r="G400" s="5">
        <f t="shared" si="18"/>
        <v>0.24220108799039336</v>
      </c>
      <c r="H400" s="5">
        <f t="shared" si="19"/>
        <v>0.6660529919735817</v>
      </c>
      <c r="I400" s="19">
        <f t="shared" si="20"/>
        <v>5260375.793595043</v>
      </c>
      <c r="J400" s="5">
        <f>I400/$C$2*100</f>
        <v>40.902751832768267</v>
      </c>
    </row>
    <row r="401" spans="1:10" x14ac:dyDescent="0.25">
      <c r="A401">
        <v>361</v>
      </c>
      <c r="B401">
        <v>2381</v>
      </c>
      <c r="F401">
        <f>'Fit US Avg Rain Fall'!$B$17+'Fit US Avg Rain Fall'!$B$18*'US Avg Rainfall Data'!B401</f>
        <v>-1.4508669557576468</v>
      </c>
      <c r="G401" s="5">
        <f t="shared" si="18"/>
        <v>0.23436701415944769</v>
      </c>
      <c r="H401" s="5">
        <f t="shared" si="19"/>
        <v>0.64450928893848114</v>
      </c>
      <c r="I401" s="19">
        <f t="shared" si="20"/>
        <v>5260376.6724713454</v>
      </c>
      <c r="J401" s="5">
        <f>I401/$C$2*100</f>
        <v>40.902758666587879</v>
      </c>
    </row>
    <row r="402" spans="1:10" x14ac:dyDescent="0.25">
      <c r="A402">
        <v>362</v>
      </c>
      <c r="B402">
        <v>2382</v>
      </c>
      <c r="F402">
        <f>'Fit US Avg Rain Fall'!$B$17+'Fit US Avg Rain Fall'!$B$18*'US Avg Rainfall Data'!B402</f>
        <v>-1.4837469557576526</v>
      </c>
      <c r="G402" s="5">
        <f t="shared" si="18"/>
        <v>0.22678633602253936</v>
      </c>
      <c r="H402" s="5">
        <f t="shared" si="19"/>
        <v>0.62366242406198324</v>
      </c>
      <c r="I402" s="19">
        <f t="shared" si="20"/>
        <v>5260377.5229201056</v>
      </c>
      <c r="J402" s="5">
        <f>I402/$C$2*100</f>
        <v>40.902765279365362</v>
      </c>
    </row>
    <row r="403" spans="1:10" x14ac:dyDescent="0.25">
      <c r="A403">
        <v>363</v>
      </c>
      <c r="B403">
        <v>2383</v>
      </c>
      <c r="F403">
        <f>'Fit US Avg Rain Fall'!$B$17+'Fit US Avg Rain Fall'!$B$18*'US Avg Rainfall Data'!B403</f>
        <v>-1.5166269557576584</v>
      </c>
      <c r="G403" s="5">
        <f t="shared" si="18"/>
        <v>0.21945085741262721</v>
      </c>
      <c r="H403" s="5">
        <f t="shared" si="19"/>
        <v>0.60348985788472487</v>
      </c>
      <c r="I403" s="19">
        <f t="shared" si="20"/>
        <v>5260378.3458608212</v>
      </c>
      <c r="J403" s="5">
        <f>I403/$C$2*100</f>
        <v>40.902771678250382</v>
      </c>
    </row>
    <row r="404" spans="1:10" x14ac:dyDescent="0.25">
      <c r="A404">
        <v>364</v>
      </c>
      <c r="B404">
        <v>2384</v>
      </c>
      <c r="F404">
        <f>'Fit US Avg Rain Fall'!$B$17+'Fit US Avg Rain Fall'!$B$18*'US Avg Rainfall Data'!B404</f>
        <v>-1.54950695575765</v>
      </c>
      <c r="G404" s="5">
        <f t="shared" si="18"/>
        <v>0.21235264727038772</v>
      </c>
      <c r="H404" s="5">
        <f t="shared" si="19"/>
        <v>0.58396977999356625</v>
      </c>
      <c r="I404" s="19">
        <f t="shared" si="20"/>
        <v>5260379.1421832489</v>
      </c>
      <c r="J404" s="5">
        <f>I404/$C$2*100</f>
        <v>40.902777870161358</v>
      </c>
    </row>
    <row r="405" spans="1:10" x14ac:dyDescent="0.25">
      <c r="A405">
        <v>365</v>
      </c>
      <c r="B405">
        <v>2385</v>
      </c>
      <c r="F405">
        <f>'Fit US Avg Rain Fall'!$B$17+'Fit US Avg Rain Fall'!$B$18*'US Avg Rainfall Data'!B405</f>
        <v>-1.5823869557576558</v>
      </c>
      <c r="G405" s="5">
        <f t="shared" si="18"/>
        <v>0.20548403106920998</v>
      </c>
      <c r="H405" s="5">
        <f t="shared" si="19"/>
        <v>0.56508108544032742</v>
      </c>
      <c r="I405" s="19">
        <f t="shared" si="20"/>
        <v>5260379.9127483647</v>
      </c>
      <c r="J405" s="5">
        <f>I405/$C$2*100</f>
        <v>40.902783861792933</v>
      </c>
    </row>
    <row r="406" spans="1:10" x14ac:dyDescent="0.25">
      <c r="A406">
        <v>366</v>
      </c>
      <c r="B406">
        <v>2386</v>
      </c>
      <c r="F406">
        <f>'Fit US Avg Rain Fall'!$B$17+'Fit US Avg Rain Fall'!$B$18*'US Avg Rainfall Data'!B406</f>
        <v>-1.6152669557576473</v>
      </c>
      <c r="G406" s="5">
        <f t="shared" si="18"/>
        <v>0.19883758251758177</v>
      </c>
      <c r="H406" s="5">
        <f t="shared" si="19"/>
        <v>0.54680335192334983</v>
      </c>
      <c r="I406" s="19">
        <f t="shared" si="20"/>
        <v>5260380.6583892992</v>
      </c>
      <c r="J406" s="5">
        <f>I406/$C$2*100</f>
        <v>40.902789659623224</v>
      </c>
    </row>
    <row r="407" spans="1:10" x14ac:dyDescent="0.25">
      <c r="A407">
        <v>367</v>
      </c>
      <c r="B407">
        <v>2387</v>
      </c>
      <c r="F407">
        <f>'Fit US Avg Rain Fall'!$B$17+'Fit US Avg Rain Fall'!$B$18*'US Avg Rainfall Data'!B407</f>
        <v>-1.6481469557576531</v>
      </c>
      <c r="G407" s="5">
        <f t="shared" si="18"/>
        <v>0.1924061155298202</v>
      </c>
      <c r="H407" s="5">
        <f t="shared" si="19"/>
        <v>0.52911681770700558</v>
      </c>
      <c r="I407" s="19">
        <f t="shared" si="20"/>
        <v>5260381.379912232</v>
      </c>
      <c r="J407" s="5">
        <f>I407/$C$2*100</f>
        <v>40.90279526992078</v>
      </c>
    </row>
    <row r="408" spans="1:10" x14ac:dyDescent="0.25">
      <c r="A408">
        <v>368</v>
      </c>
      <c r="B408">
        <v>2388</v>
      </c>
      <c r="F408">
        <f>'Fit US Avg Rain Fall'!$B$17+'Fit US Avg Rain Fall'!$B$18*'US Avg Rainfall Data'!B408</f>
        <v>-1.6810269557576589</v>
      </c>
      <c r="G408" s="5">
        <f t="shared" si="18"/>
        <v>0.18618267645655517</v>
      </c>
      <c r="H408" s="5">
        <f t="shared" si="19"/>
        <v>0.5120023602555267</v>
      </c>
      <c r="I408" s="19">
        <f t="shared" si="20"/>
        <v>5260382.0780972689</v>
      </c>
      <c r="J408" s="5">
        <f>I408/$C$2*100</f>
        <v>40.90280069875142</v>
      </c>
    </row>
    <row r="409" spans="1:10" x14ac:dyDescent="0.25">
      <c r="A409">
        <v>369</v>
      </c>
      <c r="B409">
        <v>2389</v>
      </c>
      <c r="F409">
        <f>'Fit US Avg Rain Fall'!$B$17+'Fit US Avg Rain Fall'!$B$18*'US Avg Rainfall Data'!B409</f>
        <v>-1.7139069557576505</v>
      </c>
      <c r="G409" s="5">
        <f t="shared" si="18"/>
        <v>0.1801605365664917</v>
      </c>
      <c r="H409" s="5">
        <f t="shared" si="19"/>
        <v>0.49544147555785217</v>
      </c>
      <c r="I409" s="19">
        <f t="shared" si="20"/>
        <v>5260382.7536992813</v>
      </c>
      <c r="J409" s="5">
        <f>I409/$C$2*100</f>
        <v>40.902805951984753</v>
      </c>
    </row>
    <row r="410" spans="1:10" x14ac:dyDescent="0.25">
      <c r="A410">
        <v>370</v>
      </c>
      <c r="B410">
        <v>2390</v>
      </c>
      <c r="F410">
        <f>'Fit US Avg Rain Fall'!$B$17+'Fit US Avg Rain Fall'!$B$18*'US Avg Rainfall Data'!B410</f>
        <v>-1.7467869557576563</v>
      </c>
      <c r="G410" s="5">
        <f t="shared" si="18"/>
        <v>0.17433318477135334</v>
      </c>
      <c r="H410" s="5">
        <f t="shared" si="19"/>
        <v>0.47941625812122168</v>
      </c>
      <c r="I410" s="19">
        <f t="shared" si="20"/>
        <v>5260383.4074487239</v>
      </c>
      <c r="J410" s="5">
        <f>I410/$C$2*100</f>
        <v>40.902811035300523</v>
      </c>
    </row>
    <row r="411" spans="1:10" x14ac:dyDescent="0.25">
      <c r="A411">
        <v>371</v>
      </c>
      <c r="B411">
        <v>2391</v>
      </c>
      <c r="F411">
        <f>'Fit US Avg Rain Fall'!$B$17+'Fit US Avg Rain Fall'!$B$18*'US Avg Rainfall Data'!B411</f>
        <v>-1.7796669557576479</v>
      </c>
      <c r="G411" s="5">
        <f t="shared" si="18"/>
        <v>0.16869432058616501</v>
      </c>
      <c r="H411" s="5">
        <f t="shared" si="19"/>
        <v>0.46390938161195377</v>
      </c>
      <c r="I411" s="19">
        <f t="shared" si="20"/>
        <v>5260384.040052426</v>
      </c>
      <c r="J411" s="5">
        <f>I411/$C$2*100</f>
        <v>40.902815954194772</v>
      </c>
    </row>
    <row r="412" spans="1:10" x14ac:dyDescent="0.25">
      <c r="A412">
        <v>372</v>
      </c>
      <c r="B412">
        <v>2392</v>
      </c>
      <c r="F412">
        <f>'Fit US Avg Rain Fall'!$B$17+'Fit US Avg Rain Fall'!$B$18*'US Avg Rainfall Data'!B412</f>
        <v>-1.8125469557576537</v>
      </c>
      <c r="G412" s="5">
        <f t="shared" si="18"/>
        <v>0.16323784731720012</v>
      </c>
      <c r="H412" s="5">
        <f t="shared" si="19"/>
        <v>0.44890408012230032</v>
      </c>
      <c r="I412" s="19">
        <f t="shared" si="20"/>
        <v>5260384.6521943538</v>
      </c>
      <c r="J412" s="5">
        <f>I412/$C$2*100</f>
        <v>40.902820713985768</v>
      </c>
    </row>
    <row r="413" spans="1:10" x14ac:dyDescent="0.25">
      <c r="A413">
        <v>373</v>
      </c>
      <c r="B413">
        <v>2393</v>
      </c>
      <c r="F413">
        <f>'Fit US Avg Rain Fall'!$B$17+'Fit US Avg Rain Fall'!$B$18*'US Avg Rainfall Data'!B413</f>
        <v>-1.8454269557576595</v>
      </c>
      <c r="G413" s="5">
        <f t="shared" si="18"/>
        <v>0.15795786547030252</v>
      </c>
      <c r="H413" s="5">
        <f t="shared" si="19"/>
        <v>0.43438413004333193</v>
      </c>
      <c r="I413" s="19">
        <f t="shared" si="20"/>
        <v>5260385.2445363495</v>
      </c>
      <c r="J413" s="5">
        <f>I413/$C$2*100</f>
        <v>40.902825319819762</v>
      </c>
    </row>
    <row r="414" spans="1:10" x14ac:dyDescent="0.25">
      <c r="A414">
        <v>374</v>
      </c>
      <c r="B414">
        <v>2394</v>
      </c>
      <c r="F414">
        <f>'Fit US Avg Rain Fall'!$B$17+'Fit US Avg Rain Fall'!$B$18*'US Avg Rainfall Data'!B414</f>
        <v>-1.8783069557576511</v>
      </c>
      <c r="G414" s="5">
        <f t="shared" si="18"/>
        <v>0.15284866637239419</v>
      </c>
      <c r="H414" s="5">
        <f t="shared" si="19"/>
        <v>0.42033383252408402</v>
      </c>
      <c r="I414" s="19">
        <f t="shared" si="20"/>
        <v>5260385.8177188486</v>
      </c>
      <c r="J414" s="5">
        <f>I414/$C$2*100</f>
        <v>40.902829776676541</v>
      </c>
    </row>
    <row r="415" spans="1:10" x14ac:dyDescent="0.25">
      <c r="A415">
        <v>375</v>
      </c>
      <c r="B415">
        <v>2395</v>
      </c>
      <c r="F415">
        <f>'Fit US Avg Rain Fall'!$B$17+'Fit US Avg Rain Fall'!$B$18*'US Avg Rainfall Data'!B415</f>
        <v>-1.9111869557576568</v>
      </c>
      <c r="G415" s="5">
        <f t="shared" si="18"/>
        <v>0.14790472599929841</v>
      </c>
      <c r="H415" s="5">
        <f t="shared" si="19"/>
        <v>0.40673799649807063</v>
      </c>
      <c r="I415" s="19">
        <f t="shared" si="20"/>
        <v>5260386.3723615706</v>
      </c>
      <c r="J415" s="5">
        <f>I415/$C$2*100</f>
        <v>40.902834089374821</v>
      </c>
    </row>
    <row r="416" spans="1:10" x14ac:dyDescent="0.25">
      <c r="A416">
        <v>376</v>
      </c>
      <c r="B416">
        <v>2396</v>
      </c>
      <c r="F416">
        <f>'Fit US Avg Rain Fall'!$B$17+'Fit US Avg Rain Fall'!$B$18*'US Avg Rainfall Data'!B416</f>
        <v>-1.9440669557576484</v>
      </c>
      <c r="G416" s="5">
        <f t="shared" si="18"/>
        <v>0.14312069900322541</v>
      </c>
      <c r="H416" s="5">
        <f t="shared" si="19"/>
        <v>0.3935819222588699</v>
      </c>
      <c r="I416" s="19">
        <f t="shared" si="20"/>
        <v>5260386.9090641914</v>
      </c>
      <c r="J416" s="5">
        <f>I416/$C$2*100</f>
        <v>40.902838262577454</v>
      </c>
    </row>
    <row r="417" spans="1:10" x14ac:dyDescent="0.25">
      <c r="A417">
        <v>377</v>
      </c>
      <c r="B417">
        <v>2397</v>
      </c>
      <c r="F417">
        <f>'Fit US Avg Rain Fall'!$B$17+'Fit US Avg Rain Fall'!$B$18*'US Avg Rainfall Data'!B417</f>
        <v>-1.9769469557576542</v>
      </c>
      <c r="G417" s="5">
        <f t="shared" si="18"/>
        <v>0.13849141293340905</v>
      </c>
      <c r="H417" s="5">
        <f t="shared" si="19"/>
        <v>0.38085138556687492</v>
      </c>
      <c r="I417" s="19">
        <f t="shared" si="20"/>
        <v>5260387.4284069892</v>
      </c>
      <c r="J417" s="5">
        <f>I417/$C$2*100</f>
        <v>40.902842300796465</v>
      </c>
    </row>
    <row r="418" spans="1:10" x14ac:dyDescent="0.25">
      <c r="A418">
        <v>378</v>
      </c>
      <c r="B418">
        <v>2398</v>
      </c>
      <c r="F418">
        <f>'Fit US Avg Rain Fall'!$B$17+'Fit US Avg Rain Fall'!$B$18*'US Avg Rainfall Data'!B418</f>
        <v>-2.0098269557576458</v>
      </c>
      <c r="G418" s="5">
        <f t="shared" si="18"/>
        <v>0.13401186264371198</v>
      </c>
      <c r="H418" s="5">
        <f t="shared" si="19"/>
        <v>0.36853262227020794</v>
      </c>
      <c r="I418" s="19">
        <f t="shared" si="20"/>
        <v>5260387.9309514742</v>
      </c>
      <c r="J418" s="5">
        <f>I418/$C$2*100</f>
        <v>40.902846208397968</v>
      </c>
    </row>
    <row r="419" spans="1:10" x14ac:dyDescent="0.25">
      <c r="A419">
        <v>379</v>
      </c>
      <c r="B419">
        <v>2399</v>
      </c>
      <c r="F419">
        <f>'Fit US Avg Rain Fall'!$B$17+'Fit US Avg Rain Fall'!$B$18*'US Avg Rainfall Data'!B419</f>
        <v>-2.0427069557576516</v>
      </c>
      <c r="G419" s="5">
        <f t="shared" si="18"/>
        <v>0.12967720488108675</v>
      </c>
      <c r="H419" s="5">
        <f t="shared" si="19"/>
        <v>0.35661231342298855</v>
      </c>
      <c r="I419" s="19">
        <f t="shared" si="20"/>
        <v>5260388.4172409922</v>
      </c>
      <c r="J419" s="5">
        <f>I419/$C$2*100</f>
        <v>40.902849989606814</v>
      </c>
    </row>
    <row r="420" spans="1:10" x14ac:dyDescent="0.25">
      <c r="A420">
        <v>380</v>
      </c>
      <c r="B420">
        <v>2400</v>
      </c>
      <c r="F420">
        <f>'Fit US Avg Rain Fall'!$B$17+'Fit US Avg Rain Fall'!$B$18*'US Avg Rainfall Data'!B420</f>
        <v>-2.0755869557576574</v>
      </c>
      <c r="G420" s="5">
        <f t="shared" si="18"/>
        <v>0.12548275304910395</v>
      </c>
      <c r="H420" s="5">
        <f t="shared" si="19"/>
        <v>0.34507757088503588</v>
      </c>
      <c r="I420" s="19">
        <f t="shared" si="20"/>
        <v>5260388.8878013156</v>
      </c>
      <c r="J420" s="5">
        <f>I420/$C$2*100</f>
        <v>40.902853648511211</v>
      </c>
    </row>
    <row r="421" spans="1:10" x14ac:dyDescent="0.25">
      <c r="A421">
        <v>381</v>
      </c>
      <c r="B421">
        <v>2401</v>
      </c>
      <c r="F421">
        <f>'Fit US Avg Rain Fall'!$B$17+'Fit US Avg Rain Fall'!$B$18*'US Avg Rainfall Data'!B421</f>
        <v>-2.108466955757649</v>
      </c>
      <c r="G421" s="5">
        <f t="shared" si="18"/>
        <v>0.12142397214083654</v>
      </c>
      <c r="H421" s="5">
        <f t="shared" si="19"/>
        <v>0.33391592338730047</v>
      </c>
      <c r="I421" s="19">
        <f t="shared" si="20"/>
        <v>5260389.3431412112</v>
      </c>
      <c r="J421" s="5">
        <f>I421/$C$2*100</f>
        <v>40.902857189067149</v>
      </c>
    </row>
    <row r="422" spans="1:10" x14ac:dyDescent="0.25">
      <c r="A422">
        <v>382</v>
      </c>
      <c r="B422">
        <v>2402</v>
      </c>
      <c r="F422">
        <f>'Fit US Avg Rain Fall'!$B$17+'Fit US Avg Rain Fall'!$B$18*'US Avg Rainfall Data'!B422</f>
        <v>-2.1413469557576548</v>
      </c>
      <c r="G422" s="5">
        <f t="shared" si="18"/>
        <v>0.11749647383564256</v>
      </c>
      <c r="H422" s="5">
        <f t="shared" si="19"/>
        <v>0.32311530304801706</v>
      </c>
      <c r="I422" s="19">
        <f t="shared" si="20"/>
        <v>5260389.7837529881</v>
      </c>
      <c r="J422" s="5">
        <f>I422/$C$2*100</f>
        <v>40.902860615102639</v>
      </c>
    </row>
    <row r="423" spans="1:10" x14ac:dyDescent="0.25">
      <c r="A423">
        <v>383</v>
      </c>
      <c r="B423">
        <v>2403</v>
      </c>
      <c r="F423">
        <f>'Fit US Avg Rain Fall'!$B$17+'Fit US Avg Rain Fall'!$B$18*'US Avg Rainfall Data'!B423</f>
        <v>-2.1742269557576464</v>
      </c>
      <c r="G423" s="5">
        <f t="shared" si="18"/>
        <v>0.11369601175456095</v>
      </c>
      <c r="H423" s="5">
        <f t="shared" si="19"/>
        <v>0.31266403232504264</v>
      </c>
      <c r="I423" s="19">
        <f t="shared" si="20"/>
        <v>5260390.2101130318</v>
      </c>
      <c r="J423" s="5">
        <f>I423/$C$2*100</f>
        <v>40.902863930321885</v>
      </c>
    </row>
    <row r="424" spans="1:10" x14ac:dyDescent="0.25">
      <c r="A424">
        <v>384</v>
      </c>
      <c r="B424">
        <v>2404</v>
      </c>
      <c r="F424">
        <f>'Fit US Avg Rain Fall'!$B$17+'Fit US Avg Rain Fall'!$B$18*'US Avg Rainfall Data'!B424</f>
        <v>-2.2071069557576521</v>
      </c>
      <c r="G424" s="5">
        <f t="shared" si="18"/>
        <v>0.11001847686914787</v>
      </c>
      <c r="H424" s="5">
        <f t="shared" si="19"/>
        <v>0.30255081139015666</v>
      </c>
      <c r="I424" s="19">
        <f t="shared" si="20"/>
        <v>5260390.62268232</v>
      </c>
      <c r="J424" s="5">
        <f>I424/$C$2*100</f>
        <v>40.902867138309276</v>
      </c>
    </row>
    <row r="425" spans="1:10" x14ac:dyDescent="0.25">
      <c r="A425">
        <v>385</v>
      </c>
      <c r="B425">
        <v>2405</v>
      </c>
      <c r="F425">
        <f>'Fit US Avg Rain Fall'!$B$17+'Fit US Avg Rain Fall'!$B$18*'US Avg Rainfall Data'!B425</f>
        <v>-2.2399869557576579</v>
      </c>
      <c r="G425" s="5">
        <f t="shared" si="18"/>
        <v>0.10645989305884043</v>
      </c>
      <c r="H425" s="5">
        <f t="shared" si="19"/>
        <v>0.2927647059118112</v>
      </c>
      <c r="I425" s="19">
        <f t="shared" si="20"/>
        <v>5260391.0219069188</v>
      </c>
      <c r="J425" s="5">
        <f>I425/$C$2*100</f>
        <v>40.902870242533254</v>
      </c>
    </row>
    <row r="426" spans="1:10" x14ac:dyDescent="0.25">
      <c r="A426">
        <v>386</v>
      </c>
      <c r="B426">
        <v>2406</v>
      </c>
      <c r="F426">
        <f>'Fit US Avg Rain Fall'!$B$17+'Fit US Avg Rain Fall'!$B$18*'US Avg Rainfall Data'!B426</f>
        <v>-2.2728669557576495</v>
      </c>
      <c r="G426" s="5">
        <f t="shared" ref="G426:G489" si="21">EXP(F426)</f>
        <v>0.10301641281200266</v>
      </c>
      <c r="H426" s="5">
        <f t="shared" ref="H426:H489" si="22">G426*44/16</f>
        <v>0.28329513523300731</v>
      </c>
      <c r="I426" s="19">
        <f t="shared" ref="I426:I489" si="23">I425+G426+H426</f>
        <v>5260391.4082184667</v>
      </c>
      <c r="J426" s="5">
        <f>I426/$C$2*100</f>
        <v>40.90287324635009</v>
      </c>
    </row>
    <row r="427" spans="1:10" x14ac:dyDescent="0.25">
      <c r="A427">
        <v>387</v>
      </c>
      <c r="B427">
        <v>2407</v>
      </c>
      <c r="F427">
        <f>'Fit US Avg Rain Fall'!$B$17+'Fit US Avg Rain Fall'!$B$18*'US Avg Rainfall Data'!B427</f>
        <v>-2.3057469557576553</v>
      </c>
      <c r="G427" s="5">
        <f t="shared" si="21"/>
        <v>9.9684313066023156E-2</v>
      </c>
      <c r="H427" s="5">
        <f t="shared" si="22"/>
        <v>0.27413186093156366</v>
      </c>
      <c r="I427" s="19">
        <f t="shared" si="23"/>
        <v>5260391.7820346402</v>
      </c>
      <c r="J427" s="5">
        <f>I427/$C$2*100</f>
        <v>40.902876153007483</v>
      </c>
    </row>
    <row r="428" spans="1:10" x14ac:dyDescent="0.25">
      <c r="A428">
        <v>388</v>
      </c>
      <c r="B428">
        <v>2408</v>
      </c>
      <c r="F428">
        <f>'Fit US Avg Rain Fall'!$B$17+'Fit US Avg Rain Fall'!$B$18*'US Avg Rainfall Data'!B428</f>
        <v>-2.3386269557576469</v>
      </c>
      <c r="G428" s="5">
        <f t="shared" si="21"/>
        <v>9.6459991181980662E-2</v>
      </c>
      <c r="H428" s="5">
        <f t="shared" si="22"/>
        <v>0.26526497575044683</v>
      </c>
      <c r="I428" s="19">
        <f t="shared" si="23"/>
        <v>5260392.1437596073</v>
      </c>
      <c r="J428" s="5">
        <f>I428/$C$2*100</f>
        <v>40.902878965648085</v>
      </c>
    </row>
    <row r="429" spans="1:10" x14ac:dyDescent="0.25">
      <c r="A429">
        <v>389</v>
      </c>
      <c r="B429">
        <v>2409</v>
      </c>
      <c r="F429">
        <f>'Fit US Avg Rain Fall'!$B$17+'Fit US Avg Rain Fall'!$B$18*'US Avg Rainfall Data'!B429</f>
        <v>-2.3715069557576527</v>
      </c>
      <c r="G429" s="5">
        <f t="shared" si="21"/>
        <v>9.3339961049488857E-2</v>
      </c>
      <c r="H429" s="5">
        <f t="shared" si="22"/>
        <v>0.25668489288609436</v>
      </c>
      <c r="I429" s="19">
        <f t="shared" si="23"/>
        <v>5260392.4937844612</v>
      </c>
      <c r="J429" s="5">
        <f>I429/$C$2*100</f>
        <v>40.902881687312906</v>
      </c>
    </row>
    <row r="430" spans="1:10" x14ac:dyDescent="0.25">
      <c r="A430">
        <v>390</v>
      </c>
      <c r="B430">
        <v>2410</v>
      </c>
      <c r="F430">
        <f>'Fit US Avg Rain Fall'!$B$17+'Fit US Avg Rain Fall'!$B$18*'US Avg Rainfall Data'!B430</f>
        <v>-2.4043869557576585</v>
      </c>
      <c r="G430" s="5">
        <f t="shared" si="21"/>
        <v>9.0320849317552285E-2</v>
      </c>
      <c r="H430" s="5">
        <f t="shared" si="22"/>
        <v>0.24838233562326878</v>
      </c>
      <c r="I430" s="19">
        <f t="shared" si="23"/>
        <v>5260392.8324876456</v>
      </c>
      <c r="J430" s="5">
        <f>I430/$C$2*100</f>
        <v>40.90288432094458</v>
      </c>
    </row>
    <row r="431" spans="1:10" x14ac:dyDescent="0.25">
      <c r="A431">
        <v>391</v>
      </c>
      <c r="B431">
        <v>2411</v>
      </c>
      <c r="F431">
        <f>'Fit US Avg Rain Fall'!$B$17+'Fit US Avg Rain Fall'!$B$18*'US Avg Rainfall Data'!B431</f>
        <v>-2.4372669557576501</v>
      </c>
      <c r="G431" s="5">
        <f t="shared" si="21"/>
        <v>8.7399391747322502E-2</v>
      </c>
      <c r="H431" s="5">
        <f t="shared" si="22"/>
        <v>0.24034832730513689</v>
      </c>
      <c r="I431" s="19">
        <f t="shared" si="23"/>
        <v>5260393.160235364</v>
      </c>
      <c r="J431" s="5">
        <f>I431/$C$2*100</f>
        <v>40.902886869390571</v>
      </c>
    </row>
    <row r="432" spans="1:10" x14ac:dyDescent="0.25">
      <c r="A432">
        <v>392</v>
      </c>
      <c r="B432">
        <v>2412</v>
      </c>
      <c r="F432">
        <f>'Fit US Avg Rain Fall'!$B$17+'Fit US Avg Rain Fall'!$B$18*'US Avg Rainfall Data'!B432</f>
        <v>-2.4701469557576559</v>
      </c>
      <c r="G432" s="5">
        <f t="shared" si="21"/>
        <v>8.4572429682826258E-2</v>
      </c>
      <c r="H432" s="5">
        <f t="shared" si="22"/>
        <v>0.23257418162777221</v>
      </c>
      <c r="I432" s="19">
        <f t="shared" si="23"/>
        <v>5260393.4773819754</v>
      </c>
      <c r="J432" s="5">
        <f>I432/$C$2*100</f>
        <v>40.902889335406236</v>
      </c>
    </row>
    <row r="433" spans="1:10" x14ac:dyDescent="0.25">
      <c r="A433">
        <v>393</v>
      </c>
      <c r="B433">
        <v>2413</v>
      </c>
      <c r="F433">
        <f>'Fit US Avg Rain Fall'!$B$17+'Fit US Avg Rain Fall'!$B$18*'US Avg Rainfall Data'!B433</f>
        <v>-2.5030269557576474</v>
      </c>
      <c r="G433" s="5">
        <f t="shared" si="21"/>
        <v>8.1836906635861253E-2</v>
      </c>
      <c r="H433" s="5">
        <f t="shared" si="22"/>
        <v>0.22505149324861845</v>
      </c>
      <c r="I433" s="19">
        <f t="shared" si="23"/>
        <v>5260393.784270375</v>
      </c>
      <c r="J433" s="5">
        <f>I433/$C$2*100</f>
        <v>40.902891721657817</v>
      </c>
    </row>
    <row r="434" spans="1:10" x14ac:dyDescent="0.25">
      <c r="A434">
        <v>394</v>
      </c>
      <c r="B434">
        <v>2414</v>
      </c>
      <c r="F434">
        <f>'Fit US Avg Rain Fall'!$B$17+'Fit US Avg Rain Fall'!$B$18*'US Avg Rainfall Data'!B434</f>
        <v>-2.5359069557576532</v>
      </c>
      <c r="G434" s="5">
        <f t="shared" si="21"/>
        <v>7.9189864981336372E-2</v>
      </c>
      <c r="H434" s="5">
        <f t="shared" si="22"/>
        <v>0.21777212869867502</v>
      </c>
      <c r="I434" s="19">
        <f t="shared" si="23"/>
        <v>5260394.0812323689</v>
      </c>
      <c r="J434" s="5">
        <f>I434/$C$2*100</f>
        <v>40.902894030725314</v>
      </c>
    </row>
    <row r="435" spans="1:10" x14ac:dyDescent="0.25">
      <c r="A435">
        <v>395</v>
      </c>
      <c r="B435">
        <v>2415</v>
      </c>
      <c r="F435">
        <f>'Fit US Avg Rain Fall'!$B$17+'Fit US Avg Rain Fall'!$B$18*'US Avg Rainfall Data'!B435</f>
        <v>-2.568786955757659</v>
      </c>
      <c r="G435" s="5">
        <f t="shared" si="21"/>
        <v>7.6628442759520091E-2</v>
      </c>
      <c r="H435" s="5">
        <f t="shared" si="22"/>
        <v>0.21072821758868024</v>
      </c>
      <c r="I435" s="19">
        <f t="shared" si="23"/>
        <v>5260394.3685890296</v>
      </c>
      <c r="J435" s="5">
        <f>I435/$C$2*100</f>
        <v>40.902896265105262</v>
      </c>
    </row>
    <row r="436" spans="1:10" x14ac:dyDescent="0.25">
      <c r="A436">
        <v>396</v>
      </c>
      <c r="B436">
        <v>2416</v>
      </c>
      <c r="F436">
        <f>'Fit US Avg Rain Fall'!$B$17+'Fit US Avg Rain Fall'!$B$18*'US Avg Rainfall Data'!B436</f>
        <v>-2.6016669557576506</v>
      </c>
      <c r="G436" s="5">
        <f t="shared" si="21"/>
        <v>7.4149870581709382E-2</v>
      </c>
      <c r="H436" s="5">
        <f t="shared" si="22"/>
        <v>0.20391214409970079</v>
      </c>
      <c r="I436" s="19">
        <f t="shared" si="23"/>
        <v>5260394.6466510445</v>
      </c>
      <c r="J436" s="5">
        <f>I436/$C$2*100</f>
        <v>40.902898427213444</v>
      </c>
    </row>
    <row r="437" spans="1:10" x14ac:dyDescent="0.25">
      <c r="A437">
        <v>397</v>
      </c>
      <c r="B437">
        <v>2417</v>
      </c>
      <c r="F437">
        <f>'Fit US Avg Rain Fall'!$B$17+'Fit US Avg Rain Fall'!$B$18*'US Avg Rainfall Data'!B437</f>
        <v>-2.6345469557576564</v>
      </c>
      <c r="G437" s="5">
        <f t="shared" si="21"/>
        <v>7.1751468635986221E-2</v>
      </c>
      <c r="H437" s="5">
        <f t="shared" si="22"/>
        <v>0.1973165387489621</v>
      </c>
      <c r="I437" s="19">
        <f t="shared" si="23"/>
        <v>5260394.9157190518</v>
      </c>
      <c r="J437" s="5">
        <f>I437/$C$2*100</f>
        <v>40.902900519387536</v>
      </c>
    </row>
    <row r="438" spans="1:10" x14ac:dyDescent="0.25">
      <c r="A438">
        <v>398</v>
      </c>
      <c r="B438">
        <v>2418</v>
      </c>
      <c r="F438">
        <f>'Fit US Avg Rain Fall'!$B$17+'Fit US Avg Rain Fall'!$B$18*'US Avg Rainfall Data'!B438</f>
        <v>-2.667426955757648</v>
      </c>
      <c r="G438" s="5">
        <f t="shared" si="21"/>
        <v>6.9430643789834448E-2</v>
      </c>
      <c r="H438" s="5">
        <f t="shared" si="22"/>
        <v>0.19093427042204472</v>
      </c>
      <c r="I438" s="19">
        <f t="shared" si="23"/>
        <v>5260395.1760839662</v>
      </c>
      <c r="J438" s="5">
        <f>I438/$C$2*100</f>
        <v>40.902902543889567</v>
      </c>
    </row>
    <row r="439" spans="1:10" x14ac:dyDescent="0.25">
      <c r="A439">
        <v>399</v>
      </c>
      <c r="B439">
        <v>2419</v>
      </c>
      <c r="F439">
        <f>'Fit US Avg Rain Fall'!$B$17+'Fit US Avg Rain Fall'!$B$18*'US Avg Rainfall Data'!B439</f>
        <v>-2.7003069557576538</v>
      </c>
      <c r="G439" s="5">
        <f t="shared" si="21"/>
        <v>6.7184886786457731E-2</v>
      </c>
      <c r="H439" s="5">
        <f t="shared" si="22"/>
        <v>0.18475843866275876</v>
      </c>
      <c r="I439" s="19">
        <f t="shared" si="23"/>
        <v>5260395.4280272918</v>
      </c>
      <c r="J439" s="5">
        <f>I439/$C$2*100</f>
        <v>40.902904502908413</v>
      </c>
    </row>
    <row r="440" spans="1:10" x14ac:dyDescent="0.25">
      <c r="A440">
        <v>400</v>
      </c>
      <c r="B440">
        <v>2420</v>
      </c>
      <c r="F440">
        <f>'Fit US Avg Rain Fall'!$B$17+'Fit US Avg Rain Fall'!$B$18*'US Avg Rainfall Data'!B440</f>
        <v>-2.7331869557576596</v>
      </c>
      <c r="G440" s="5">
        <f t="shared" si="21"/>
        <v>6.5011769531798935E-2</v>
      </c>
      <c r="H440" s="5">
        <f t="shared" si="22"/>
        <v>0.17878236621244709</v>
      </c>
      <c r="I440" s="19">
        <f t="shared" si="23"/>
        <v>5260395.6718214275</v>
      </c>
      <c r="J440" s="5">
        <f>I440/$C$2*100</f>
        <v>40.902906398562152</v>
      </c>
    </row>
    <row r="441" spans="1:10" x14ac:dyDescent="0.25">
      <c r="A441">
        <v>401</v>
      </c>
      <c r="B441">
        <v>2421</v>
      </c>
      <c r="F441">
        <f>'Fit US Avg Rain Fall'!$B$17+'Fit US Avg Rain Fall'!$B$18*'US Avg Rainfall Data'!B441</f>
        <v>-2.7660669557576512</v>
      </c>
      <c r="G441" s="5">
        <f t="shared" si="21"/>
        <v>6.2908942469301427E-2</v>
      </c>
      <c r="H441" s="5">
        <f t="shared" si="22"/>
        <v>0.17299959179057892</v>
      </c>
      <c r="I441" s="19">
        <f t="shared" si="23"/>
        <v>5260395.9077299619</v>
      </c>
      <c r="J441" s="5">
        <f>I441/$C$2*100</f>
        <v>40.902908232900344</v>
      </c>
    </row>
    <row r="442" spans="1:10" x14ac:dyDescent="0.25">
      <c r="A442">
        <v>402</v>
      </c>
      <c r="B442">
        <v>2422</v>
      </c>
      <c r="F442">
        <f>'Fit US Avg Rain Fall'!$B$17+'Fit US Avg Rain Fall'!$B$18*'US Avg Rainfall Data'!B442</f>
        <v>-2.798946955757657</v>
      </c>
      <c r="G442" s="5">
        <f t="shared" si="21"/>
        <v>6.0874132039585367E-2</v>
      </c>
      <c r="H442" s="5">
        <f t="shared" si="22"/>
        <v>0.16740386310885977</v>
      </c>
      <c r="I442" s="19">
        <f t="shared" si="23"/>
        <v>5260396.1360079572</v>
      </c>
      <c r="J442" s="5">
        <f>I442/$C$2*100</f>
        <v>40.902910007906272</v>
      </c>
    </row>
    <row r="443" spans="1:10" x14ac:dyDescent="0.25">
      <c r="A443">
        <v>403</v>
      </c>
      <c r="B443">
        <v>2423</v>
      </c>
      <c r="F443">
        <f>'Fit US Avg Rain Fall'!$B$17+'Fit US Avg Rain Fall'!$B$18*'US Avg Rainfall Data'!B443</f>
        <v>-2.8318269557576485</v>
      </c>
      <c r="G443" s="5">
        <f t="shared" si="21"/>
        <v>5.8905138222300112E-2</v>
      </c>
      <c r="H443" s="5">
        <f t="shared" si="22"/>
        <v>0.16198913011132532</v>
      </c>
      <c r="I443" s="19">
        <f t="shared" si="23"/>
        <v>5260396.3569022259</v>
      </c>
      <c r="J443" s="5">
        <f>I443/$C$2*100</f>
        <v>40.902911725499038</v>
      </c>
    </row>
    <row r="444" spans="1:10" x14ac:dyDescent="0.25">
      <c r="A444">
        <v>404</v>
      </c>
      <c r="B444">
        <v>2424</v>
      </c>
      <c r="F444">
        <f>'Fit US Avg Rain Fall'!$B$17+'Fit US Avg Rain Fall'!$B$18*'US Avg Rainfall Data'!B444</f>
        <v>-2.8647069557576543</v>
      </c>
      <c r="G444" s="5">
        <f t="shared" si="21"/>
        <v>5.6999832157473271E-2</v>
      </c>
      <c r="H444" s="5">
        <f t="shared" si="22"/>
        <v>0.15674953843305151</v>
      </c>
      <c r="I444" s="19">
        <f t="shared" si="23"/>
        <v>5260396.5706515964</v>
      </c>
      <c r="J444" s="5">
        <f>I444/$C$2*100</f>
        <v>40.902913387535712</v>
      </c>
    </row>
    <row r="445" spans="1:10" x14ac:dyDescent="0.25">
      <c r="A445">
        <v>405</v>
      </c>
      <c r="B445">
        <v>2425</v>
      </c>
      <c r="F445">
        <f>'Fit US Avg Rain Fall'!$B$17+'Fit US Avg Rain Fall'!$B$18*'US Avg Rainfall Data'!B445</f>
        <v>-2.8975869557576459</v>
      </c>
      <c r="G445" s="5">
        <f t="shared" si="21"/>
        <v>5.5156153843811576E-2</v>
      </c>
      <c r="H445" s="5">
        <f t="shared" si="22"/>
        <v>0.15167942307048182</v>
      </c>
      <c r="I445" s="19">
        <f t="shared" si="23"/>
        <v>5260396.7774871727</v>
      </c>
      <c r="J445" s="5">
        <f>I445/$C$2*100</f>
        <v>40.902914995813255</v>
      </c>
    </row>
    <row r="446" spans="1:10" x14ac:dyDescent="0.25">
      <c r="A446">
        <v>406</v>
      </c>
      <c r="B446">
        <v>2426</v>
      </c>
      <c r="F446">
        <f>'Fit US Avg Rain Fall'!$B$17+'Fit US Avg Rain Fall'!$B$18*'US Avg Rainfall Data'!B446</f>
        <v>-2.9304669557576517</v>
      </c>
      <c r="G446" s="5">
        <f t="shared" si="21"/>
        <v>5.3372109911437746E-2</v>
      </c>
      <c r="H446" s="5">
        <f t="shared" si="22"/>
        <v>0.1467733022564538</v>
      </c>
      <c r="I446" s="19">
        <f t="shared" si="23"/>
        <v>5260396.977632585</v>
      </c>
      <c r="J446" s="5">
        <f>I446/$C$2*100</f>
        <v>40.902916552070536</v>
      </c>
    </row>
    <row r="447" spans="1:10" x14ac:dyDescent="0.25">
      <c r="A447">
        <v>407</v>
      </c>
      <c r="B447">
        <v>2427</v>
      </c>
      <c r="F447">
        <f>'Fit US Avg Rain Fall'!$B$17+'Fit US Avg Rain Fall'!$B$18*'US Avg Rainfall Data'!B447</f>
        <v>-2.9633469557576575</v>
      </c>
      <c r="G447" s="5">
        <f t="shared" si="21"/>
        <v>5.1645771466680999E-2</v>
      </c>
      <c r="H447" s="5">
        <f t="shared" si="22"/>
        <v>0.14202587153337276</v>
      </c>
      <c r="I447" s="19">
        <f t="shared" si="23"/>
        <v>5260397.1713042278</v>
      </c>
      <c r="J447" s="5">
        <f>I447/$C$2*100</f>
        <v>40.902918057990163</v>
      </c>
    </row>
    <row r="448" spans="1:10" x14ac:dyDescent="0.25">
      <c r="A448">
        <v>408</v>
      </c>
      <c r="B448">
        <v>2428</v>
      </c>
      <c r="F448">
        <f>'Fit US Avg Rain Fall'!$B$17+'Fit US Avg Rain Fall'!$B$18*'US Avg Rainfall Data'!B448</f>
        <v>-2.9962269557576491</v>
      </c>
      <c r="G448" s="5">
        <f t="shared" si="21"/>
        <v>4.9975272006570502E-2</v>
      </c>
      <c r="H448" s="5">
        <f t="shared" si="22"/>
        <v>0.13743199801806888</v>
      </c>
      <c r="I448" s="19">
        <f t="shared" si="23"/>
        <v>5260397.3587114979</v>
      </c>
      <c r="J448" s="5">
        <f>I448/$C$2*100</f>
        <v>40.902919515200317</v>
      </c>
    </row>
    <row r="449" spans="1:10" x14ac:dyDescent="0.25">
      <c r="A449">
        <v>409</v>
      </c>
      <c r="B449">
        <v>2429</v>
      </c>
      <c r="F449">
        <f>'Fit US Avg Rain Fall'!$B$17+'Fit US Avg Rain Fall'!$B$18*'US Avg Rainfall Data'!B449</f>
        <v>-3.0291069557576549</v>
      </c>
      <c r="G449" s="5">
        <f t="shared" si="21"/>
        <v>4.8358805400785639E-2</v>
      </c>
      <c r="H449" s="5">
        <f t="shared" si="22"/>
        <v>0.13298671485216051</v>
      </c>
      <c r="I449" s="19">
        <f t="shared" si="23"/>
        <v>5260397.5400570184</v>
      </c>
      <c r="J449" s="5">
        <f>I449/$C$2*100</f>
        <v>40.90292092527654</v>
      </c>
    </row>
    <row r="450" spans="1:10" x14ac:dyDescent="0.25">
      <c r="A450">
        <v>410</v>
      </c>
      <c r="B450">
        <v>2430</v>
      </c>
      <c r="F450">
        <f>'Fit US Avg Rain Fall'!$B$17+'Fit US Avg Rain Fall'!$B$18*'US Avg Rainfall Data'!B450</f>
        <v>-3.0619869557576465</v>
      </c>
      <c r="G450" s="5">
        <f t="shared" si="21"/>
        <v>4.6794623938887683E-2</v>
      </c>
      <c r="H450" s="5">
        <f t="shared" si="22"/>
        <v>0.12868521583194112</v>
      </c>
      <c r="I450" s="19">
        <f t="shared" si="23"/>
        <v>5260397.715536858</v>
      </c>
      <c r="J450" s="5">
        <f>I450/$C$2*100</f>
        <v>40.90292228974338</v>
      </c>
    </row>
    <row r="451" spans="1:10" x14ac:dyDescent="0.25">
      <c r="A451">
        <v>411</v>
      </c>
      <c r="B451">
        <v>2431</v>
      </c>
      <c r="F451">
        <f>'Fit US Avg Rain Fall'!$B$17+'Fit US Avg Rain Fall'!$B$18*'US Avg Rainfall Data'!B451</f>
        <v>-3.0948669557576522</v>
      </c>
      <c r="G451" s="5">
        <f t="shared" si="21"/>
        <v>4.5281036440704026E-2</v>
      </c>
      <c r="H451" s="5">
        <f t="shared" si="22"/>
        <v>0.12452285021193607</v>
      </c>
      <c r="I451" s="19">
        <f t="shared" si="23"/>
        <v>5260397.8853407446</v>
      </c>
      <c r="J451" s="5">
        <f>I451/$C$2*100</f>
        <v>40.902923610076094</v>
      </c>
    </row>
    <row r="452" spans="1:10" x14ac:dyDescent="0.25">
      <c r="A452">
        <v>412</v>
      </c>
      <c r="B452">
        <v>2432</v>
      </c>
      <c r="F452">
        <f>'Fit US Avg Rain Fall'!$B$17+'Fit US Avg Rain Fall'!$B$18*'US Avg Rainfall Data'!B452</f>
        <v>-3.127746955757658</v>
      </c>
      <c r="G452" s="5">
        <f t="shared" si="21"/>
        <v>4.3816406427842819E-2</v>
      </c>
      <c r="H452" s="5">
        <f t="shared" si="22"/>
        <v>0.12049511767656776</v>
      </c>
      <c r="I452" s="19">
        <f t="shared" si="23"/>
        <v>5260398.0496522682</v>
      </c>
      <c r="J452" s="5">
        <f>I452/$C$2*100</f>
        <v>40.902924887702206</v>
      </c>
    </row>
    <row r="453" spans="1:10" x14ac:dyDescent="0.25">
      <c r="A453">
        <v>413</v>
      </c>
      <c r="B453">
        <v>2433</v>
      </c>
      <c r="F453">
        <f>'Fit US Avg Rain Fall'!$B$17+'Fit US Avg Rain Fall'!$B$18*'US Avg Rainfall Data'!B453</f>
        <v>-3.1606269557576496</v>
      </c>
      <c r="G453" s="5">
        <f t="shared" si="21"/>
        <v>4.2399150354343856E-2</v>
      </c>
      <c r="H453" s="5">
        <f t="shared" si="22"/>
        <v>0.11659766347444561</v>
      </c>
      <c r="I453" s="19">
        <f t="shared" si="23"/>
        <v>5260398.2086490821</v>
      </c>
      <c r="J453" s="5">
        <f>I453/$C$2*100</f>
        <v>40.902926124003088</v>
      </c>
    </row>
    <row r="454" spans="1:10" x14ac:dyDescent="0.25">
      <c r="A454">
        <v>414</v>
      </c>
      <c r="B454">
        <v>2434</v>
      </c>
      <c r="F454">
        <f>'Fit US Avg Rain Fall'!$B$17+'Fit US Avg Rain Fall'!$B$18*'US Avg Rainfall Data'!B454</f>
        <v>-3.1935069557576554</v>
      </c>
      <c r="G454" s="5">
        <f t="shared" si="21"/>
        <v>4.1027735894559873E-2</v>
      </c>
      <c r="H454" s="5">
        <f t="shared" si="22"/>
        <v>0.11282627371003966</v>
      </c>
      <c r="I454" s="19">
        <f t="shared" si="23"/>
        <v>5260398.3625030918</v>
      </c>
      <c r="J454" s="5">
        <f>I454/$C$2*100</f>
        <v>40.902927320315406</v>
      </c>
    </row>
    <row r="455" spans="1:10" x14ac:dyDescent="0.25">
      <c r="A455">
        <v>415</v>
      </c>
      <c r="B455">
        <v>2435</v>
      </c>
      <c r="F455">
        <f>'Fit US Avg Rain Fall'!$B$17+'Fit US Avg Rain Fall'!$B$18*'US Avg Rainfall Data'!B455</f>
        <v>-3.226386955757647</v>
      </c>
      <c r="G455" s="5">
        <f t="shared" si="21"/>
        <v>3.9700680286422929E-2</v>
      </c>
      <c r="H455" s="5">
        <f t="shared" si="22"/>
        <v>0.10917687078766306</v>
      </c>
      <c r="I455" s="19">
        <f t="shared" si="23"/>
        <v>5260398.5113806427</v>
      </c>
      <c r="J455" s="5">
        <f>I455/$C$2*100</f>
        <v>40.902928477932612</v>
      </c>
    </row>
    <row r="456" spans="1:10" x14ac:dyDescent="0.25">
      <c r="A456">
        <v>416</v>
      </c>
      <c r="B456">
        <v>2436</v>
      </c>
      <c r="F456">
        <f>'Fit US Avg Rain Fall'!$B$17+'Fit US Avg Rain Fall'!$B$18*'US Avg Rainfall Data'!B456</f>
        <v>-3.2592669557576528</v>
      </c>
      <c r="G456" s="5">
        <f t="shared" si="21"/>
        <v>3.8416548728289403E-2</v>
      </c>
      <c r="H456" s="5">
        <f t="shared" si="22"/>
        <v>0.10564550900279586</v>
      </c>
      <c r="I456" s="19">
        <f t="shared" si="23"/>
        <v>5260398.6554427007</v>
      </c>
      <c r="J456" s="5">
        <f>I456/$C$2*100</f>
        <v>40.902929598106311</v>
      </c>
    </row>
    <row r="457" spans="1:10" x14ac:dyDescent="0.25">
      <c r="A457">
        <v>417</v>
      </c>
      <c r="B457">
        <v>2437</v>
      </c>
      <c r="F457">
        <f>'Fit US Avg Rain Fall'!$B$17+'Fit US Avg Rain Fall'!$B$18*'US Avg Rainfall Data'!B457</f>
        <v>-3.2921469557576586</v>
      </c>
      <c r="G457" s="5">
        <f t="shared" si="21"/>
        <v>3.7173952827648335E-2</v>
      </c>
      <c r="H457" s="5">
        <f t="shared" si="22"/>
        <v>0.10222837027603292</v>
      </c>
      <c r="I457" s="19">
        <f t="shared" si="23"/>
        <v>5260398.7948450241</v>
      </c>
      <c r="J457" s="5">
        <f>I457/$C$2*100</f>
        <v>40.902930682047625</v>
      </c>
    </row>
    <row r="458" spans="1:10" x14ac:dyDescent="0.25">
      <c r="A458">
        <v>418</v>
      </c>
      <c r="B458">
        <v>2438</v>
      </c>
      <c r="F458">
        <f>'Fit US Avg Rain Fall'!$B$17+'Fit US Avg Rain Fall'!$B$18*'US Avg Rainfall Data'!B458</f>
        <v>-3.3250269557576502</v>
      </c>
      <c r="G458" s="5">
        <f t="shared" si="21"/>
        <v>3.5971549100001006E-2</v>
      </c>
      <c r="H458" s="5">
        <f t="shared" si="22"/>
        <v>9.8921760025002761E-2</v>
      </c>
      <c r="I458" s="19">
        <f t="shared" si="23"/>
        <v>5260398.9297383334</v>
      </c>
      <c r="J458" s="5">
        <f>I458/$C$2*100</f>
        <v>40.902931730928493</v>
      </c>
    </row>
    <row r="459" spans="1:10" x14ac:dyDescent="0.25">
      <c r="A459">
        <v>419</v>
      </c>
      <c r="B459">
        <v>2439</v>
      </c>
      <c r="F459">
        <f>'Fit US Avg Rain Fall'!$B$17+'Fit US Avg Rain Fall'!$B$18*'US Avg Rainfall Data'!B459</f>
        <v>-3.357906955757656</v>
      </c>
      <c r="G459" s="5">
        <f t="shared" si="21"/>
        <v>3.4808037516295021E-2</v>
      </c>
      <c r="H459" s="5">
        <f t="shared" si="22"/>
        <v>9.5722103169811307E-2</v>
      </c>
      <c r="I459" s="19">
        <f t="shared" si="23"/>
        <v>5260399.0602684747</v>
      </c>
      <c r="J459" s="5">
        <f>I459/$C$2*100</f>
        <v>40.902932745882978</v>
      </c>
    </row>
    <row r="460" spans="1:10" x14ac:dyDescent="0.25">
      <c r="A460">
        <v>420</v>
      </c>
      <c r="B460">
        <v>2440</v>
      </c>
      <c r="F460">
        <f>'Fit US Avg Rain Fall'!$B$17+'Fit US Avg Rain Fall'!$B$18*'US Avg Rainfall Data'!B460</f>
        <v>-3.3907869557576475</v>
      </c>
      <c r="G460" s="5">
        <f t="shared" si="21"/>
        <v>3.3682160097347182E-2</v>
      </c>
      <c r="H460" s="5">
        <f t="shared" si="22"/>
        <v>9.2625940267704751E-2</v>
      </c>
      <c r="I460" s="19">
        <f t="shared" si="23"/>
        <v>5260399.186576575</v>
      </c>
      <c r="J460" s="5">
        <f>I460/$C$2*100</f>
        <v>40.902933728008414</v>
      </c>
    </row>
    <row r="461" spans="1:10" x14ac:dyDescent="0.25">
      <c r="A461">
        <v>421</v>
      </c>
      <c r="B461">
        <v>2441</v>
      </c>
      <c r="F461">
        <f>'Fit US Avg Rain Fall'!$B$17+'Fit US Avg Rain Fall'!$B$18*'US Avg Rainfall Data'!B461</f>
        <v>-3.4236669557576533</v>
      </c>
      <c r="G461" s="5">
        <f t="shared" si="21"/>
        <v>3.2592699553722675E-2</v>
      </c>
      <c r="H461" s="5">
        <f t="shared" si="22"/>
        <v>8.962992377273736E-2</v>
      </c>
      <c r="I461" s="19">
        <f t="shared" si="23"/>
        <v>5260399.3087991988</v>
      </c>
      <c r="J461" s="5">
        <f>I461/$C$2*100</f>
        <v>40.902934678366684</v>
      </c>
    </row>
    <row r="462" spans="1:10" x14ac:dyDescent="0.25">
      <c r="A462">
        <v>422</v>
      </c>
      <c r="B462">
        <v>2442</v>
      </c>
      <c r="F462">
        <f>'Fit US Avg Rain Fall'!$B$17+'Fit US Avg Rain Fall'!$B$18*'US Avg Rainfall Data'!B462</f>
        <v>-3.4565469557576591</v>
      </c>
      <c r="G462" s="5">
        <f t="shared" si="21"/>
        <v>3.1538477969615134E-2</v>
      </c>
      <c r="H462" s="5">
        <f t="shared" si="22"/>
        <v>8.6730814416441621E-2</v>
      </c>
      <c r="I462" s="19">
        <f t="shared" si="23"/>
        <v>5260399.4270684915</v>
      </c>
      <c r="J462" s="5">
        <f>I462/$C$2*100</f>
        <v>40.902935597985305</v>
      </c>
    </row>
    <row r="463" spans="1:10" x14ac:dyDescent="0.25">
      <c r="A463">
        <v>423</v>
      </c>
      <c r="B463">
        <v>2443</v>
      </c>
      <c r="F463">
        <f>'Fit US Avg Rain Fall'!$B$17+'Fit US Avg Rain Fall'!$B$18*'US Avg Rainfall Data'!B463</f>
        <v>-3.4894269557576507</v>
      </c>
      <c r="G463" s="5">
        <f t="shared" si="21"/>
        <v>3.0518355529292246E-2</v>
      </c>
      <c r="H463" s="5">
        <f t="shared" si="22"/>
        <v>8.3925477705553669E-2</v>
      </c>
      <c r="I463" s="19">
        <f t="shared" si="23"/>
        <v>5260399.5415123254</v>
      </c>
      <c r="J463" s="5">
        <f>I463/$C$2*100</f>
        <v>40.902936487858561</v>
      </c>
    </row>
    <row r="464" spans="1:10" x14ac:dyDescent="0.25">
      <c r="A464">
        <v>424</v>
      </c>
      <c r="B464">
        <v>2444</v>
      </c>
      <c r="F464">
        <f>'Fit US Avg Rain Fall'!$B$17+'Fit US Avg Rain Fall'!$B$18*'US Avg Rainfall Data'!B464</f>
        <v>-3.5223069557576565</v>
      </c>
      <c r="G464" s="5">
        <f t="shared" si="21"/>
        <v>2.953122928473504E-2</v>
      </c>
      <c r="H464" s="5">
        <f t="shared" si="22"/>
        <v>8.1210880533021362E-2</v>
      </c>
      <c r="I464" s="19">
        <f t="shared" si="23"/>
        <v>5260399.6522544352</v>
      </c>
      <c r="J464" s="5">
        <f>I464/$C$2*100</f>
        <v>40.902937348948562</v>
      </c>
    </row>
    <row r="465" spans="1:10" x14ac:dyDescent="0.25">
      <c r="A465">
        <v>425</v>
      </c>
      <c r="B465">
        <v>2445</v>
      </c>
      <c r="F465">
        <f>'Fit US Avg Rain Fall'!$B$17+'Fit US Avg Rain Fall'!$B$18*'US Avg Rainfall Data'!B465</f>
        <v>-3.5551869557576481</v>
      </c>
      <c r="G465" s="5">
        <f t="shared" si="21"/>
        <v>2.8576031963142599E-2</v>
      </c>
      <c r="H465" s="5">
        <f t="shared" si="22"/>
        <v>7.8584087898642144E-2</v>
      </c>
      <c r="I465" s="19">
        <f t="shared" si="23"/>
        <v>5260399.7594145555</v>
      </c>
      <c r="J465" s="5">
        <f>I465/$C$2*100</f>
        <v>40.90293818218634</v>
      </c>
    </row>
    <row r="466" spans="1:10" x14ac:dyDescent="0.25">
      <c r="A466">
        <v>426</v>
      </c>
      <c r="B466">
        <v>2446</v>
      </c>
      <c r="F466">
        <f>'Fit US Avg Rain Fall'!$B$17+'Fit US Avg Rain Fall'!$B$18*'US Avg Rainfall Data'!B466</f>
        <v>-3.5880669557576539</v>
      </c>
      <c r="G466" s="5">
        <f t="shared" si="21"/>
        <v>2.765173081300203E-2</v>
      </c>
      <c r="H466" s="5">
        <f t="shared" si="22"/>
        <v>7.6042259735755582E-2</v>
      </c>
      <c r="I466" s="19">
        <f t="shared" si="23"/>
        <v>5260399.8631085465</v>
      </c>
      <c r="J466" s="5">
        <f>I466/$C$2*100</f>
        <v>40.902938988472762</v>
      </c>
    </row>
    <row r="467" spans="1:10" x14ac:dyDescent="0.25">
      <c r="A467">
        <v>427</v>
      </c>
      <c r="B467">
        <v>2447</v>
      </c>
      <c r="F467">
        <f>'Fit US Avg Rain Fall'!$B$17+'Fit US Avg Rain Fall'!$B$18*'US Avg Rainfall Data'!B467</f>
        <v>-3.6209469557576597</v>
      </c>
      <c r="G467" s="5">
        <f t="shared" si="21"/>
        <v>2.6757326487488936E-2</v>
      </c>
      <c r="H467" s="5">
        <f t="shared" si="22"/>
        <v>7.3582647840594567E-2</v>
      </c>
      <c r="I467" s="19">
        <f t="shared" si="23"/>
        <v>5260399.9634485217</v>
      </c>
      <c r="J467" s="5">
        <f>I467/$C$2*100</f>
        <v>40.902939768679587</v>
      </c>
    </row>
    <row r="468" spans="1:10" x14ac:dyDescent="0.25">
      <c r="A468">
        <v>428</v>
      </c>
      <c r="B468">
        <v>2448</v>
      </c>
      <c r="F468">
        <f>'Fit US Avg Rain Fall'!$B$17+'Fit US Avg Rain Fall'!$B$18*'US Avg Rainfall Data'!B468</f>
        <v>-3.6538269557576513</v>
      </c>
      <c r="G468" s="5">
        <f t="shared" si="21"/>
        <v>2.5891851963980517E-2</v>
      </c>
      <c r="H468" s="5">
        <f t="shared" si="22"/>
        <v>7.1202592900946424E-2</v>
      </c>
      <c r="I468" s="19">
        <f t="shared" si="23"/>
        <v>5260400.0605429662</v>
      </c>
      <c r="J468" s="5">
        <f>I468/$C$2*100</f>
        <v>40.902940523650358</v>
      </c>
    </row>
    <row r="469" spans="1:10" x14ac:dyDescent="0.25">
      <c r="A469">
        <v>429</v>
      </c>
      <c r="B469">
        <v>2449</v>
      </c>
      <c r="F469">
        <f>'Fit US Avg Rain Fall'!$B$17+'Fit US Avg Rain Fall'!$B$18*'US Avg Rainfall Data'!B469</f>
        <v>-3.6867069557576571</v>
      </c>
      <c r="G469" s="5">
        <f t="shared" si="21"/>
        <v>2.5054371498517577E-2</v>
      </c>
      <c r="H469" s="5">
        <f t="shared" si="22"/>
        <v>6.8899521620923332E-2</v>
      </c>
      <c r="I469" s="19">
        <f t="shared" si="23"/>
        <v>5260400.1544968598</v>
      </c>
      <c r="J469" s="5">
        <f>I469/$C$2*100</f>
        <v>40.902941254201359</v>
      </c>
    </row>
    <row r="470" spans="1:10" x14ac:dyDescent="0.25">
      <c r="A470">
        <v>430</v>
      </c>
      <c r="B470">
        <v>2450</v>
      </c>
      <c r="F470">
        <f>'Fit US Avg Rain Fall'!$B$17+'Fit US Avg Rain Fall'!$B$18*'US Avg Rainfall Data'!B470</f>
        <v>-3.7195869557576486</v>
      </c>
      <c r="G470" s="5">
        <f t="shared" si="21"/>
        <v>2.4243979614088418E-2</v>
      </c>
      <c r="H470" s="5">
        <f t="shared" si="22"/>
        <v>6.6670943938743149E-2</v>
      </c>
      <c r="I470" s="19">
        <f t="shared" si="23"/>
        <v>5260400.2454117835</v>
      </c>
      <c r="J470" s="5">
        <f>I470/$C$2*100</f>
        <v>40.902941961122444</v>
      </c>
    </row>
    <row r="471" spans="1:10" x14ac:dyDescent="0.25">
      <c r="A471">
        <v>431</v>
      </c>
      <c r="B471">
        <v>2451</v>
      </c>
      <c r="F471">
        <f>'Fit US Avg Rain Fall'!$B$17+'Fit US Avg Rain Fall'!$B$18*'US Avg Rainfall Data'!B471</f>
        <v>-3.7524669557576544</v>
      </c>
      <c r="G471" s="5">
        <f t="shared" si="21"/>
        <v>2.3459800121631617E-2</v>
      </c>
      <c r="H471" s="5">
        <f t="shared" si="22"/>
        <v>6.4514450334486953E-2</v>
      </c>
      <c r="I471" s="19">
        <f t="shared" si="23"/>
        <v>5260400.3333860347</v>
      </c>
      <c r="J471" s="5">
        <f>I471/$C$2*100</f>
        <v>40.902942645177937</v>
      </c>
    </row>
    <row r="472" spans="1:10" x14ac:dyDescent="0.25">
      <c r="A472">
        <v>432</v>
      </c>
      <c r="B472">
        <v>2452</v>
      </c>
      <c r="F472">
        <f>'Fit US Avg Rain Fall'!$B$17+'Fit US Avg Rain Fall'!$B$18*'US Avg Rainfall Data'!B472</f>
        <v>-3.785346955757646</v>
      </c>
      <c r="G472" s="5">
        <f t="shared" si="21"/>
        <v>2.2700985172710415E-2</v>
      </c>
      <c r="H472" s="5">
        <f t="shared" si="22"/>
        <v>6.2427709224953644E-2</v>
      </c>
      <c r="I472" s="19">
        <f t="shared" si="23"/>
        <v>5260400.4185147285</v>
      </c>
      <c r="J472" s="5">
        <f>I472/$C$2*100</f>
        <v>40.902943307107421</v>
      </c>
    </row>
    <row r="473" spans="1:10" x14ac:dyDescent="0.25">
      <c r="A473">
        <v>433</v>
      </c>
      <c r="B473">
        <v>2453</v>
      </c>
      <c r="F473">
        <f>'Fit US Avg Rain Fall'!$B$17+'Fit US Avg Rain Fall'!$B$18*'US Avg Rainfall Data'!B473</f>
        <v>-3.8182269557576518</v>
      </c>
      <c r="G473" s="5">
        <f t="shared" si="21"/>
        <v>2.1966714342823202E-2</v>
      </c>
      <c r="H473" s="5">
        <f t="shared" si="22"/>
        <v>6.0408464442763807E-2</v>
      </c>
      <c r="I473" s="19">
        <f t="shared" si="23"/>
        <v>5260400.5008899076</v>
      </c>
      <c r="J473" s="5">
        <f>I473/$C$2*100</f>
        <v>40.902943947626582</v>
      </c>
    </row>
    <row r="474" spans="1:10" x14ac:dyDescent="0.25">
      <c r="A474">
        <v>434</v>
      </c>
      <c r="B474">
        <v>2454</v>
      </c>
      <c r="F474">
        <f>'Fit US Avg Rain Fall'!$B$17+'Fit US Avg Rain Fall'!$B$18*'US Avg Rainfall Data'!B474</f>
        <v>-3.8511069557576576</v>
      </c>
      <c r="G474" s="5">
        <f t="shared" si="21"/>
        <v>2.1256193744369618E-2</v>
      </c>
      <c r="H474" s="5">
        <f t="shared" si="22"/>
        <v>5.8454532797016449E-2</v>
      </c>
      <c r="I474" s="19">
        <f t="shared" si="23"/>
        <v>5260400.5806006342</v>
      </c>
      <c r="J474" s="5">
        <f>I474/$C$2*100</f>
        <v>40.902944567427944</v>
      </c>
    </row>
    <row r="475" spans="1:10" x14ac:dyDescent="0.25">
      <c r="A475">
        <v>435</v>
      </c>
      <c r="B475">
        <v>2455</v>
      </c>
      <c r="F475">
        <f>'Fit US Avg Rain Fall'!$B$17+'Fit US Avg Rain Fall'!$B$18*'US Avg Rainfall Data'!B475</f>
        <v>-3.8839869557576492</v>
      </c>
      <c r="G475" s="5">
        <f t="shared" si="21"/>
        <v>2.056865516830475E-2</v>
      </c>
      <c r="H475" s="5">
        <f t="shared" si="22"/>
        <v>5.6563801712838063E-2</v>
      </c>
      <c r="I475" s="19">
        <f t="shared" si="23"/>
        <v>5260400.6577330912</v>
      </c>
      <c r="J475" s="5">
        <f>I475/$C$2*100</f>
        <v>40.902945167181628</v>
      </c>
    </row>
    <row r="476" spans="1:10" x14ac:dyDescent="0.25">
      <c r="A476">
        <v>436</v>
      </c>
      <c r="B476">
        <v>2456</v>
      </c>
      <c r="F476">
        <f>'Fit US Avg Rain Fall'!$B$17+'Fit US Avg Rain Fall'!$B$18*'US Avg Rainfall Data'!B476</f>
        <v>-3.916866955757655</v>
      </c>
      <c r="G476" s="5">
        <f t="shared" si="21"/>
        <v>1.9903355253556961E-2</v>
      </c>
      <c r="H476" s="5">
        <f t="shared" si="22"/>
        <v>5.4734226947281646E-2</v>
      </c>
      <c r="I476" s="19">
        <f t="shared" si="23"/>
        <v>5260400.7323706737</v>
      </c>
      <c r="J476" s="5">
        <f>I476/$C$2*100</f>
        <v>40.90294574753608</v>
      </c>
    </row>
    <row r="477" spans="1:10" x14ac:dyDescent="0.25">
      <c r="A477">
        <v>437</v>
      </c>
      <c r="B477">
        <v>2457</v>
      </c>
      <c r="F477">
        <f>'Fit US Avg Rain Fall'!$B$17+'Fit US Avg Rain Fall'!$B$18*'US Avg Rainfall Data'!B477</f>
        <v>-3.9497469557576466</v>
      </c>
      <c r="G477" s="5">
        <f t="shared" si="21"/>
        <v>1.9259574683314063E-2</v>
      </c>
      <c r="H477" s="5">
        <f t="shared" si="22"/>
        <v>5.2963830379113674E-2</v>
      </c>
      <c r="I477" s="19">
        <f t="shared" si="23"/>
        <v>5260400.804594079</v>
      </c>
      <c r="J477" s="5">
        <f>I477/$C$2*100</f>
        <v>40.902946309118775</v>
      </c>
    </row>
    <row r="478" spans="1:10" x14ac:dyDescent="0.25">
      <c r="A478">
        <v>438</v>
      </c>
      <c r="B478">
        <v>2458</v>
      </c>
      <c r="F478">
        <f>'Fit US Avg Rain Fall'!$B$17+'Fit US Avg Rain Fall'!$B$18*'US Avg Rainfall Data'!B478</f>
        <v>-3.9826269557576524</v>
      </c>
      <c r="G478" s="5">
        <f t="shared" si="21"/>
        <v>1.8636617407301569E-2</v>
      </c>
      <c r="H478" s="5">
        <f t="shared" si="22"/>
        <v>5.1250697870079312E-2</v>
      </c>
      <c r="I478" s="19">
        <f t="shared" si="23"/>
        <v>5260400.8744813949</v>
      </c>
      <c r="J478" s="5">
        <f>I478/$C$2*100</f>
        <v>40.9029468525369</v>
      </c>
    </row>
    <row r="479" spans="1:10" x14ac:dyDescent="0.25">
      <c r="A479">
        <v>439</v>
      </c>
      <c r="B479">
        <v>2459</v>
      </c>
      <c r="F479">
        <f>'Fit US Avg Rain Fall'!$B$17+'Fit US Avg Rain Fall'!$B$18*'US Avg Rainfall Data'!B479</f>
        <v>-4.0155069557576581</v>
      </c>
      <c r="G479" s="5">
        <f t="shared" si="21"/>
        <v>1.8033809889220802E-2</v>
      </c>
      <c r="H479" s="5">
        <f t="shared" si="22"/>
        <v>4.9592977195357206E-2</v>
      </c>
      <c r="I479" s="19">
        <f t="shared" si="23"/>
        <v>5260400.9421081822</v>
      </c>
      <c r="J479" s="5">
        <f>I479/$C$2*100</f>
        <v>40.902947378377981</v>
      </c>
    </row>
    <row r="480" spans="1:10" x14ac:dyDescent="0.25">
      <c r="A480">
        <v>440</v>
      </c>
      <c r="B480">
        <v>2460</v>
      </c>
      <c r="F480">
        <f>'Fit US Avg Rain Fall'!$B$17+'Fit US Avg Rain Fall'!$B$18*'US Avg Rainfall Data'!B480</f>
        <v>-4.0483869557576497</v>
      </c>
      <c r="G480" s="5">
        <f t="shared" si="21"/>
        <v>1.7450500378526128E-2</v>
      </c>
      <c r="H480" s="5">
        <f t="shared" si="22"/>
        <v>4.798887604094685E-2</v>
      </c>
      <c r="I480" s="19">
        <f t="shared" si="23"/>
        <v>5260401.0075475583</v>
      </c>
      <c r="J480" s="5">
        <f>I480/$C$2*100</f>
        <v>40.902947887210559</v>
      </c>
    </row>
    <row r="481" spans="1:10" x14ac:dyDescent="0.25">
      <c r="A481">
        <v>441</v>
      </c>
      <c r="B481">
        <v>2461</v>
      </c>
      <c r="F481">
        <f>'Fit US Avg Rain Fall'!$B$17+'Fit US Avg Rain Fall'!$B$18*'US Avg Rainfall Data'!B481</f>
        <v>-4.0812669557576555</v>
      </c>
      <c r="G481" s="5">
        <f t="shared" si="21"/>
        <v>1.6886058205756865E-2</v>
      </c>
      <c r="H481" s="5">
        <f t="shared" si="22"/>
        <v>4.643666006583138E-2</v>
      </c>
      <c r="I481" s="19">
        <f t="shared" si="23"/>
        <v>5260401.0708702765</v>
      </c>
      <c r="J481" s="5">
        <f>I481/$C$2*100</f>
        <v>40.902948379584778</v>
      </c>
    </row>
    <row r="482" spans="1:10" x14ac:dyDescent="0.25">
      <c r="A482">
        <v>442</v>
      </c>
      <c r="B482">
        <v>2462</v>
      </c>
      <c r="F482">
        <f>'Fit US Avg Rain Fall'!$B$17+'Fit US Avg Rain Fall'!$B$18*'US Avg Rainfall Data'!B482</f>
        <v>-4.1141469557576471</v>
      </c>
      <c r="G482" s="5">
        <f t="shared" si="21"/>
        <v>1.6339873100664388E-2</v>
      </c>
      <c r="H482" s="5">
        <f t="shared" si="22"/>
        <v>4.4934651026827067E-2</v>
      </c>
      <c r="I482" s="19">
        <f t="shared" si="23"/>
        <v>5260401.1321448004</v>
      </c>
      <c r="J482" s="5">
        <f>I482/$C$2*100</f>
        <v>40.902948856032992</v>
      </c>
    </row>
    <row r="483" spans="1:10" x14ac:dyDescent="0.25">
      <c r="A483">
        <v>443</v>
      </c>
      <c r="B483">
        <v>2463</v>
      </c>
      <c r="F483">
        <f>'Fit US Avg Rain Fall'!$B$17+'Fit US Avg Rain Fall'!$B$18*'US Avg Rainfall Data'!B483</f>
        <v>-4.1470269557576529</v>
      </c>
      <c r="G483" s="5">
        <f t="shared" si="21"/>
        <v>1.5811354532390989E-2</v>
      </c>
      <c r="H483" s="5">
        <f t="shared" si="22"/>
        <v>4.3481224964075221E-2</v>
      </c>
      <c r="I483" s="19">
        <f t="shared" si="23"/>
        <v>5260401.1914373804</v>
      </c>
      <c r="J483" s="5">
        <f>I483/$C$2*100</f>
        <v>40.90294931707033</v>
      </c>
    </row>
    <row r="484" spans="1:10" x14ac:dyDescent="0.25">
      <c r="A484">
        <v>444</v>
      </c>
      <c r="B484">
        <v>2464</v>
      </c>
      <c r="F484">
        <f>'Fit US Avg Rain Fall'!$B$17+'Fit US Avg Rain Fall'!$B$18*'US Avg Rainfall Data'!B484</f>
        <v>-4.1799069557576587</v>
      </c>
      <c r="G484" s="5">
        <f t="shared" si="21"/>
        <v>1.5299931070994423E-2</v>
      </c>
      <c r="H484" s="5">
        <f t="shared" si="22"/>
        <v>4.2074810445234666E-2</v>
      </c>
      <c r="I484" s="19">
        <f t="shared" si="23"/>
        <v>5260401.2488121223</v>
      </c>
      <c r="J484" s="5">
        <f>I484/$C$2*100</f>
        <v>40.902949763195274</v>
      </c>
    </row>
    <row r="485" spans="1:10" x14ac:dyDescent="0.25">
      <c r="A485">
        <v>445</v>
      </c>
      <c r="B485">
        <v>2465</v>
      </c>
      <c r="F485">
        <f>'Fit US Avg Rain Fall'!$B$17+'Fit US Avg Rain Fall'!$B$18*'US Avg Rainfall Data'!B485</f>
        <v>-4.2127869557576503</v>
      </c>
      <c r="G485" s="5">
        <f t="shared" si="21"/>
        <v>1.4805049769621806E-2</v>
      </c>
      <c r="H485" s="5">
        <f t="shared" si="22"/>
        <v>4.0713886866459964E-2</v>
      </c>
      <c r="I485" s="19">
        <f t="shared" si="23"/>
        <v>5260401.3043310586</v>
      </c>
      <c r="J485" s="5">
        <f>I485/$C$2*100</f>
        <v>40.902950194890145</v>
      </c>
    </row>
    <row r="486" spans="1:10" x14ac:dyDescent="0.25">
      <c r="A486">
        <v>446</v>
      </c>
      <c r="B486">
        <v>2466</v>
      </c>
      <c r="F486">
        <f>'Fit US Avg Rain Fall'!$B$17+'Fit US Avg Rain Fall'!$B$18*'US Avg Rainfall Data'!B486</f>
        <v>-4.2456669557576561</v>
      </c>
      <c r="G486" s="5">
        <f t="shared" si="21"/>
        <v>1.432617556666739E-2</v>
      </c>
      <c r="H486" s="5">
        <f t="shared" si="22"/>
        <v>3.9396982808335326E-2</v>
      </c>
      <c r="I486" s="19">
        <f t="shared" si="23"/>
        <v>5260401.358054217</v>
      </c>
      <c r="J486" s="5">
        <f>I486/$C$2*100</f>
        <v>40.902950612621716</v>
      </c>
    </row>
    <row r="487" spans="1:10" x14ac:dyDescent="0.25">
      <c r="A487">
        <v>447</v>
      </c>
      <c r="B487">
        <v>2467</v>
      </c>
      <c r="F487">
        <f>'Fit US Avg Rain Fall'!$B$17+'Fit US Avg Rain Fall'!$B$18*'US Avg Rainfall Data'!B487</f>
        <v>-4.2785469557576477</v>
      </c>
      <c r="G487" s="5">
        <f t="shared" si="21"/>
        <v>1.386279070726984E-2</v>
      </c>
      <c r="H487" s="5">
        <f t="shared" si="22"/>
        <v>3.8122674444992059E-2</v>
      </c>
      <c r="I487" s="19">
        <f t="shared" si="23"/>
        <v>5260401.4100396819</v>
      </c>
      <c r="J487" s="5">
        <f>I487/$C$2*100</f>
        <v>40.902951016841612</v>
      </c>
    </row>
    <row r="488" spans="1:10" x14ac:dyDescent="0.25">
      <c r="A488">
        <v>448</v>
      </c>
      <c r="B488">
        <v>2468</v>
      </c>
      <c r="F488">
        <f>'Fit US Avg Rain Fall'!$B$17+'Fit US Avg Rain Fall'!$B$18*'US Avg Rainfall Data'!B488</f>
        <v>-4.3114269557576534</v>
      </c>
      <c r="G488" s="5">
        <f t="shared" si="21"/>
        <v>1.3414394183518249E-2</v>
      </c>
      <c r="H488" s="5">
        <f t="shared" si="22"/>
        <v>3.6889584004675187E-2</v>
      </c>
      <c r="I488" s="19">
        <f t="shared" si="23"/>
        <v>5260401.4603436599</v>
      </c>
      <c r="J488" s="5">
        <f>I488/$C$2*100</f>
        <v>40.90295140798689</v>
      </c>
    </row>
    <row r="489" spans="1:10" x14ac:dyDescent="0.25">
      <c r="A489">
        <v>449</v>
      </c>
      <c r="B489">
        <v>2469</v>
      </c>
      <c r="F489">
        <f>'Fit US Avg Rain Fall'!$B$17+'Fit US Avg Rain Fall'!$B$18*'US Avg Rainfall Data'!B489</f>
        <v>-4.3443069557576592</v>
      </c>
      <c r="G489" s="5">
        <f t="shared" si="21"/>
        <v>1.2980501192767922E-2</v>
      </c>
      <c r="H489" s="5">
        <f t="shared" si="22"/>
        <v>3.5696378280111782E-2</v>
      </c>
      <c r="I489" s="19">
        <f t="shared" si="23"/>
        <v>5260401.509020539</v>
      </c>
      <c r="J489" s="5">
        <f>I489/$C$2*100</f>
        <v>40.902951786480436</v>
      </c>
    </row>
    <row r="490" spans="1:10" x14ac:dyDescent="0.25">
      <c r="A490">
        <v>450</v>
      </c>
      <c r="B490">
        <v>2470</v>
      </c>
      <c r="F490">
        <f>'Fit US Avg Rain Fall'!$B$17+'Fit US Avg Rain Fall'!$B$18*'US Avg Rainfall Data'!B490</f>
        <v>-4.3771869557576508</v>
      </c>
      <c r="G490" s="5">
        <f t="shared" ref="G490:G553" si="24">EXP(F490)</f>
        <v>1.2560642613475101E-2</v>
      </c>
      <c r="H490" s="5">
        <f t="shared" ref="H490:H553" si="25">G490*44/16</f>
        <v>3.4541767187056524E-2</v>
      </c>
      <c r="I490" s="19">
        <f t="shared" ref="I490:I553" si="26">I489+G490+H490</f>
        <v>5260401.5561229484</v>
      </c>
      <c r="J490" s="5">
        <f>I490/$C$2*100</f>
        <v>40.902952152731487</v>
      </c>
    </row>
    <row r="491" spans="1:10" x14ac:dyDescent="0.25">
      <c r="A491">
        <v>451</v>
      </c>
      <c r="B491">
        <v>2471</v>
      </c>
      <c r="F491">
        <f>'Fit US Avg Rain Fall'!$B$17+'Fit US Avg Rain Fall'!$B$18*'US Avg Rainfall Data'!B491</f>
        <v>-4.4100669557576566</v>
      </c>
      <c r="G491" s="5">
        <f t="shared" si="24"/>
        <v>1.2154364497986077E-2</v>
      </c>
      <c r="H491" s="5">
        <f t="shared" si="25"/>
        <v>3.3424502369461713E-2</v>
      </c>
      <c r="I491" s="19">
        <f t="shared" si="26"/>
        <v>5260401.6017018156</v>
      </c>
      <c r="J491" s="5">
        <f>I491/$C$2*100</f>
        <v>40.902952507136028</v>
      </c>
    </row>
    <row r="492" spans="1:10" x14ac:dyDescent="0.25">
      <c r="A492">
        <v>452</v>
      </c>
      <c r="B492">
        <v>2472</v>
      </c>
      <c r="F492">
        <f>'Fit US Avg Rain Fall'!$B$17+'Fit US Avg Rain Fall'!$B$18*'US Avg Rainfall Data'!B492</f>
        <v>-4.4429469557576482</v>
      </c>
      <c r="G492" s="5">
        <f t="shared" si="24"/>
        <v>1.1761227581733973E-2</v>
      </c>
      <c r="H492" s="5">
        <f t="shared" si="25"/>
        <v>3.2343375849768423E-2</v>
      </c>
      <c r="I492" s="19">
        <f t="shared" si="26"/>
        <v>5260401.6458064187</v>
      </c>
      <c r="J492" s="5">
        <f>I492/$C$2*100</f>
        <v>40.902952850077241</v>
      </c>
    </row>
    <row r="493" spans="1:10" x14ac:dyDescent="0.25">
      <c r="A493">
        <v>453</v>
      </c>
      <c r="B493">
        <v>2473</v>
      </c>
      <c r="F493">
        <f>'Fit US Avg Rain Fall'!$B$17+'Fit US Avg Rain Fall'!$B$18*'US Avg Rainfall Data'!B493</f>
        <v>-4.475826955757654</v>
      </c>
      <c r="G493" s="5">
        <f t="shared" si="24"/>
        <v>1.1380806808308082E-2</v>
      </c>
      <c r="H493" s="5">
        <f t="shared" si="25"/>
        <v>3.1297218722847228E-2</v>
      </c>
      <c r="I493" s="19">
        <f t="shared" si="26"/>
        <v>5260401.6884844443</v>
      </c>
      <c r="J493" s="5">
        <f>I493/$C$2*100</f>
        <v>40.902953181925902</v>
      </c>
    </row>
    <row r="494" spans="1:10" x14ac:dyDescent="0.25">
      <c r="A494">
        <v>454</v>
      </c>
      <c r="B494">
        <v>2474</v>
      </c>
      <c r="F494">
        <f>'Fit US Avg Rain Fall'!$B$17+'Fit US Avg Rain Fall'!$B$18*'US Avg Rainfall Data'!B494</f>
        <v>-4.5087069557576598</v>
      </c>
      <c r="G494" s="5">
        <f t="shared" si="24"/>
        <v>1.101269086988757E-2</v>
      </c>
      <c r="H494" s="5">
        <f t="shared" si="25"/>
        <v>3.0284899892190818E-2</v>
      </c>
      <c r="I494" s="19">
        <f t="shared" si="26"/>
        <v>5260401.7297820356</v>
      </c>
      <c r="J494" s="5">
        <f>I494/$C$2*100</f>
        <v>40.90295350304082</v>
      </c>
    </row>
    <row r="495" spans="1:10" x14ac:dyDescent="0.25">
      <c r="A495">
        <v>455</v>
      </c>
      <c r="B495">
        <v>2475</v>
      </c>
      <c r="F495">
        <f>'Fit US Avg Rain Fall'!$B$17+'Fit US Avg Rain Fall'!$B$18*'US Avg Rainfall Data'!B495</f>
        <v>-4.5415869557576514</v>
      </c>
      <c r="G495" s="5">
        <f t="shared" si="24"/>
        <v>1.0656481762538299E-2</v>
      </c>
      <c r="H495" s="5">
        <f t="shared" si="25"/>
        <v>2.930532484698032E-2</v>
      </c>
      <c r="I495" s="19">
        <f t="shared" si="26"/>
        <v>5260401.7697438421</v>
      </c>
      <c r="J495" s="5">
        <f>I495/$C$2*100</f>
        <v>40.902953813769166</v>
      </c>
    </row>
    <row r="496" spans="1:10" x14ac:dyDescent="0.25">
      <c r="A496">
        <v>456</v>
      </c>
      <c r="B496">
        <v>2476</v>
      </c>
      <c r="F496">
        <f>'Fit US Avg Rain Fall'!$B$17+'Fit US Avg Rain Fall'!$B$18*'US Avg Rainfall Data'!B496</f>
        <v>-4.5744669557576572</v>
      </c>
      <c r="G496" s="5">
        <f t="shared" si="24"/>
        <v>1.0311794355893793E-2</v>
      </c>
      <c r="H496" s="5">
        <f t="shared" si="25"/>
        <v>2.8357434478707928E-2</v>
      </c>
      <c r="I496" s="19">
        <f t="shared" si="26"/>
        <v>5260401.8084130706</v>
      </c>
      <c r="J496" s="5">
        <f>I496/$C$2*100</f>
        <v>40.902954114446892</v>
      </c>
    </row>
    <row r="497" spans="1:10" x14ac:dyDescent="0.25">
      <c r="A497">
        <v>457</v>
      </c>
      <c r="B497">
        <v>2477</v>
      </c>
      <c r="F497">
        <f>'Fit US Avg Rain Fall'!$B$17+'Fit US Avg Rain Fall'!$B$18*'US Avg Rainfall Data'!B497</f>
        <v>-4.6073469557576487</v>
      </c>
      <c r="G497" s="5">
        <f t="shared" si="24"/>
        <v>9.9782559767565143E-3</v>
      </c>
      <c r="H497" s="5">
        <f t="shared" si="25"/>
        <v>2.7440203936080414E-2</v>
      </c>
      <c r="I497" s="19">
        <f t="shared" si="26"/>
        <v>5260401.8458315311</v>
      </c>
      <c r="J497" s="5">
        <f>I497/$C$2*100</f>
        <v>40.902954405399115</v>
      </c>
    </row>
    <row r="498" spans="1:10" x14ac:dyDescent="0.25">
      <c r="A498">
        <v>458</v>
      </c>
      <c r="B498">
        <v>2478</v>
      </c>
      <c r="F498">
        <f>'Fit US Avg Rain Fall'!$B$17+'Fit US Avg Rain Fall'!$B$18*'US Avg Rainfall Data'!B498</f>
        <v>-4.6402269557576545</v>
      </c>
      <c r="G498" s="5">
        <f t="shared" si="24"/>
        <v>9.6555060061654704E-3</v>
      </c>
      <c r="H498" s="5">
        <f t="shared" si="25"/>
        <v>2.6552641516955043E-2</v>
      </c>
      <c r="I498" s="19">
        <f t="shared" si="26"/>
        <v>5260401.8820396792</v>
      </c>
      <c r="J498" s="5">
        <f>I498/$C$2*100</f>
        <v>40.902954686940383</v>
      </c>
    </row>
    <row r="499" spans="1:10" x14ac:dyDescent="0.25">
      <c r="A499">
        <v>459</v>
      </c>
      <c r="B499">
        <v>2479</v>
      </c>
      <c r="F499">
        <f>'Fit US Avg Rain Fall'!$B$17+'Fit US Avg Rain Fall'!$B$18*'US Avg Rainfall Data'!B499</f>
        <v>-4.6731069557576461</v>
      </c>
      <c r="G499" s="5">
        <f t="shared" si="24"/>
        <v>9.3431954894990874E-3</v>
      </c>
      <c r="H499" s="5">
        <f t="shared" si="25"/>
        <v>2.5693787596122491E-2</v>
      </c>
      <c r="I499" s="19">
        <f t="shared" si="26"/>
        <v>5260401.9170766622</v>
      </c>
      <c r="J499" s="5">
        <f>I499/$C$2*100</f>
        <v>40.902954959375109</v>
      </c>
    </row>
    <row r="500" spans="1:10" x14ac:dyDescent="0.25">
      <c r="A500">
        <v>460</v>
      </c>
      <c r="B500">
        <v>2480</v>
      </c>
      <c r="F500">
        <f>'Fit US Avg Rain Fall'!$B$17+'Fit US Avg Rain Fall'!$B$18*'US Avg Rainfall Data'!B500</f>
        <v>-4.7059869557576519</v>
      </c>
      <c r="G500" s="5">
        <f t="shared" si="24"/>
        <v>9.0409867591872365E-3</v>
      </c>
      <c r="H500" s="5">
        <f t="shared" si="25"/>
        <v>2.4862713587764901E-2</v>
      </c>
      <c r="I500" s="19">
        <f t="shared" si="26"/>
        <v>5260401.9509803625</v>
      </c>
      <c r="J500" s="5">
        <f>I500/$C$2*100</f>
        <v>40.902955222997839</v>
      </c>
    </row>
    <row r="501" spans="1:10" x14ac:dyDescent="0.25">
      <c r="A501">
        <v>461</v>
      </c>
      <c r="B501">
        <v>2481</v>
      </c>
      <c r="F501">
        <f>'Fit US Avg Rain Fall'!$B$17+'Fit US Avg Rain Fall'!$B$18*'US Avg Rainfall Data'!B501</f>
        <v>-4.7388669557576577</v>
      </c>
      <c r="G501" s="5">
        <f t="shared" si="24"/>
        <v>8.7485530696287724E-3</v>
      </c>
      <c r="H501" s="5">
        <f t="shared" si="25"/>
        <v>2.4058520941479124E-2</v>
      </c>
      <c r="I501" s="19">
        <f t="shared" si="26"/>
        <v>5260401.983787436</v>
      </c>
      <c r="J501" s="5">
        <f>I501/$C$2*100</f>
        <v>40.902955478093602</v>
      </c>
    </row>
    <row r="502" spans="1:10" x14ac:dyDescent="0.25">
      <c r="A502">
        <v>462</v>
      </c>
      <c r="B502">
        <v>2482</v>
      </c>
      <c r="F502">
        <f>'Fit US Avg Rain Fall'!$B$17+'Fit US Avg Rain Fall'!$B$18*'US Avg Rainfall Data'!B502</f>
        <v>-4.7717469557576493</v>
      </c>
      <c r="G502" s="5">
        <f t="shared" si="24"/>
        <v>8.4655782439164422E-3</v>
      </c>
      <c r="H502" s="5">
        <f t="shared" si="25"/>
        <v>2.3280340170770217E-2</v>
      </c>
      <c r="I502" s="19">
        <f t="shared" si="26"/>
        <v>5260402.0155333541</v>
      </c>
      <c r="J502" s="5">
        <f>I502/$C$2*100</f>
        <v>40.902955724938217</v>
      </c>
    </row>
    <row r="503" spans="1:10" x14ac:dyDescent="0.25">
      <c r="A503">
        <v>463</v>
      </c>
      <c r="B503">
        <v>2483</v>
      </c>
      <c r="F503">
        <f>'Fit US Avg Rain Fall'!$B$17+'Fit US Avg Rain Fall'!$B$18*'US Avg Rainfall Data'!B503</f>
        <v>-4.8046269557576551</v>
      </c>
      <c r="G503" s="5">
        <f t="shared" si="24"/>
        <v>8.1917563319886672E-3</v>
      </c>
      <c r="H503" s="5">
        <f t="shared" si="25"/>
        <v>2.2527329912968835E-2</v>
      </c>
      <c r="I503" s="19">
        <f t="shared" si="26"/>
        <v>5260402.0462524397</v>
      </c>
      <c r="J503" s="5">
        <f>I503/$C$2*100</f>
        <v>40.902955963798554</v>
      </c>
    </row>
    <row r="504" spans="1:10" x14ac:dyDescent="0.25">
      <c r="A504">
        <v>464</v>
      </c>
      <c r="B504">
        <v>2484</v>
      </c>
      <c r="F504">
        <f>'Fit US Avg Rain Fall'!$B$17+'Fit US Avg Rain Fall'!$B$18*'US Avg Rainfall Data'!B504</f>
        <v>-4.8375069557576467</v>
      </c>
      <c r="G504" s="5">
        <f t="shared" si="24"/>
        <v>7.9267912798396799E-3</v>
      </c>
      <c r="H504" s="5">
        <f t="shared" si="25"/>
        <v>2.1798676019559121E-2</v>
      </c>
      <c r="I504" s="19">
        <f t="shared" si="26"/>
        <v>5260402.0759779066</v>
      </c>
      <c r="J504" s="5">
        <f>I504/$C$2*100</f>
        <v>40.902956194932877</v>
      </c>
    </row>
    <row r="505" spans="1:10" x14ac:dyDescent="0.25">
      <c r="A505">
        <v>465</v>
      </c>
      <c r="B505">
        <v>2485</v>
      </c>
      <c r="F505">
        <f>'Fit US Avg Rain Fall'!$B$17+'Fit US Avg Rain Fall'!$B$18*'US Avg Rainfall Data'!B505</f>
        <v>-4.8703869557576525</v>
      </c>
      <c r="G505" s="5">
        <f t="shared" si="24"/>
        <v>7.6703966094274238E-3</v>
      </c>
      <c r="H505" s="5">
        <f t="shared" si="25"/>
        <v>2.1093590675925415E-2</v>
      </c>
      <c r="I505" s="19">
        <f t="shared" si="26"/>
        <v>5260402.1047418946</v>
      </c>
      <c r="J505" s="5">
        <f>I505/$C$2*100</f>
        <v>40.902956418591089</v>
      </c>
    </row>
    <row r="506" spans="1:10" x14ac:dyDescent="0.25">
      <c r="A506">
        <v>466</v>
      </c>
      <c r="B506">
        <v>2486</v>
      </c>
      <c r="F506">
        <f>'Fit US Avg Rain Fall'!$B$17+'Fit US Avg Rain Fall'!$B$18*'US Avg Rainfall Data'!B506</f>
        <v>-4.9032669557576583</v>
      </c>
      <c r="G506" s="5">
        <f t="shared" si="24"/>
        <v>7.4222951089366468E-3</v>
      </c>
      <c r="H506" s="5">
        <f t="shared" si="25"/>
        <v>2.0411311549575779E-2</v>
      </c>
      <c r="I506" s="19">
        <f t="shared" si="26"/>
        <v>5260402.1325755017</v>
      </c>
      <c r="J506" s="5">
        <f>I506/$C$2*100</f>
        <v>40.902956635015002</v>
      </c>
    </row>
    <row r="507" spans="1:10" x14ac:dyDescent="0.25">
      <c r="A507">
        <v>467</v>
      </c>
      <c r="B507">
        <v>2487</v>
      </c>
      <c r="F507">
        <f>'Fit US Avg Rain Fall'!$B$17+'Fit US Avg Rain Fall'!$B$18*'US Avg Rainfall Data'!B507</f>
        <v>-4.9361469557576498</v>
      </c>
      <c r="G507" s="5">
        <f t="shared" si="24"/>
        <v>7.1822185330594028E-3</v>
      </c>
      <c r="H507" s="5">
        <f t="shared" si="25"/>
        <v>1.9751100965913357E-2</v>
      </c>
      <c r="I507" s="19">
        <f t="shared" si="26"/>
        <v>5260402.1595088206</v>
      </c>
      <c r="J507" s="5">
        <f>I507/$C$2*100</f>
        <v>40.902956844438606</v>
      </c>
    </row>
    <row r="508" spans="1:10" x14ac:dyDescent="0.25">
      <c r="A508">
        <v>468</v>
      </c>
      <c r="B508">
        <v>2488</v>
      </c>
      <c r="F508">
        <f>'Fit US Avg Rain Fall'!$B$17+'Fit US Avg Rain Fall'!$B$18*'US Avg Rainfall Data'!B508</f>
        <v>-4.9690269557576556</v>
      </c>
      <c r="G508" s="5">
        <f t="shared" si="24"/>
        <v>6.9499073129701307E-3</v>
      </c>
      <c r="H508" s="5">
        <f t="shared" si="25"/>
        <v>1.911224511066786E-2</v>
      </c>
      <c r="I508" s="19">
        <f t="shared" si="26"/>
        <v>5260402.185570973</v>
      </c>
      <c r="J508" s="5">
        <f>I508/$C$2*100</f>
        <v>40.902957047088343</v>
      </c>
    </row>
    <row r="509" spans="1:10" x14ac:dyDescent="0.25">
      <c r="A509">
        <v>469</v>
      </c>
      <c r="B509">
        <v>2489</v>
      </c>
      <c r="F509">
        <f>'Fit US Avg Rain Fall'!$B$17+'Fit US Avg Rain Fall'!$B$18*'US Avg Rainfall Data'!B509</f>
        <v>-5.0019069557576472</v>
      </c>
      <c r="G509" s="5">
        <f t="shared" si="24"/>
        <v>6.725110275682681E-3</v>
      </c>
      <c r="H509" s="5">
        <f t="shared" si="25"/>
        <v>1.8494053258127374E-2</v>
      </c>
      <c r="I509" s="19">
        <f t="shared" si="26"/>
        <v>5260402.2107901359</v>
      </c>
      <c r="J509" s="5">
        <f>I509/$C$2*100</f>
        <v>40.902957243183302</v>
      </c>
    </row>
    <row r="510" spans="1:10" x14ac:dyDescent="0.25">
      <c r="A510">
        <v>470</v>
      </c>
      <c r="B510">
        <v>2490</v>
      </c>
      <c r="F510">
        <f>'Fit US Avg Rain Fall'!$B$17+'Fit US Avg Rain Fall'!$B$18*'US Avg Rainfall Data'!B510</f>
        <v>-5.034786955757653</v>
      </c>
      <c r="G510" s="5">
        <f t="shared" si="24"/>
        <v>6.5075843724833465E-3</v>
      </c>
      <c r="H510" s="5">
        <f t="shared" si="25"/>
        <v>1.7895857024329203E-2</v>
      </c>
      <c r="I510" s="19">
        <f t="shared" si="26"/>
        <v>5260402.2351935776</v>
      </c>
      <c r="J510" s="5">
        <f>I510/$C$2*100</f>
        <v>40.902957432935509</v>
      </c>
    </row>
    <row r="511" spans="1:10" x14ac:dyDescent="0.25">
      <c r="A511">
        <v>471</v>
      </c>
      <c r="B511">
        <v>2491</v>
      </c>
      <c r="F511">
        <f>'Fit US Avg Rain Fall'!$B$17+'Fit US Avg Rain Fall'!$B$18*'US Avg Rainfall Data'!B511</f>
        <v>-5.0676669557576588</v>
      </c>
      <c r="G511" s="5">
        <f t="shared" si="24"/>
        <v>6.2970944161492666E-3</v>
      </c>
      <c r="H511" s="5">
        <f t="shared" si="25"/>
        <v>1.7317009644410485E-2</v>
      </c>
      <c r="I511" s="19">
        <f t="shared" si="26"/>
        <v>5260402.2588076824</v>
      </c>
      <c r="J511" s="5">
        <f>I511/$C$2*100</f>
        <v>40.902957616550125</v>
      </c>
    </row>
    <row r="512" spans="1:10" x14ac:dyDescent="0.25">
      <c r="A512">
        <v>472</v>
      </c>
      <c r="B512">
        <v>2492</v>
      </c>
      <c r="F512">
        <f>'Fit US Avg Rain Fall'!$B$17+'Fit US Avg Rain Fall'!$B$18*'US Avg Rainfall Data'!B512</f>
        <v>-5.1005469557576504</v>
      </c>
      <c r="G512" s="5">
        <f t="shared" si="24"/>
        <v>6.0934128266656321E-3</v>
      </c>
      <c r="H512" s="5">
        <f t="shared" si="25"/>
        <v>1.6756885273330489E-2</v>
      </c>
      <c r="I512" s="19">
        <f t="shared" si="26"/>
        <v>5260402.2816579808</v>
      </c>
      <c r="J512" s="5">
        <f>I512/$C$2*100</f>
        <v>40.902957794225657</v>
      </c>
    </row>
    <row r="513" spans="1:10" x14ac:dyDescent="0.25">
      <c r="A513">
        <v>473</v>
      </c>
      <c r="B513">
        <v>2493</v>
      </c>
      <c r="F513">
        <f>'Fit US Avg Rain Fall'!$B$17+'Fit US Avg Rain Fall'!$B$18*'US Avg Rainfall Data'!B513</f>
        <v>-5.1334269557576562</v>
      </c>
      <c r="G513" s="5">
        <f t="shared" si="24"/>
        <v>5.8963193851677819E-3</v>
      </c>
      <c r="H513" s="5">
        <f t="shared" si="25"/>
        <v>1.6214878309211402E-2</v>
      </c>
      <c r="I513" s="19">
        <f t="shared" si="26"/>
        <v>5260402.3037691787</v>
      </c>
      <c r="J513" s="5">
        <f>I513/$C$2*100</f>
        <v>40.902957966154219</v>
      </c>
    </row>
    <row r="514" spans="1:10" x14ac:dyDescent="0.25">
      <c r="A514">
        <v>474</v>
      </c>
      <c r="B514">
        <v>2494</v>
      </c>
      <c r="F514">
        <f>'Fit US Avg Rain Fall'!$B$17+'Fit US Avg Rain Fall'!$B$18*'US Avg Rainfall Data'!B514</f>
        <v>-5.1663069557576478</v>
      </c>
      <c r="G514" s="5">
        <f t="shared" si="24"/>
        <v>5.7056009958429878E-3</v>
      </c>
      <c r="H514" s="5">
        <f t="shared" si="25"/>
        <v>1.5690402738568216E-2</v>
      </c>
      <c r="I514" s="19">
        <f t="shared" si="26"/>
        <v>5260402.3251651824</v>
      </c>
      <c r="J514" s="5">
        <f>I514/$C$2*100</f>
        <v>40.90295813252169</v>
      </c>
    </row>
    <row r="515" spans="1:10" x14ac:dyDescent="0.25">
      <c r="A515">
        <v>475</v>
      </c>
      <c r="B515">
        <v>2495</v>
      </c>
      <c r="F515">
        <f>'Fit US Avg Rain Fall'!$B$17+'Fit US Avg Rain Fall'!$B$18*'US Avg Rainfall Data'!B515</f>
        <v>-5.1991869557576535</v>
      </c>
      <c r="G515" s="5">
        <f t="shared" si="24"/>
        <v>5.5210514555323218E-3</v>
      </c>
      <c r="H515" s="5">
        <f t="shared" si="25"/>
        <v>1.5182891502713885E-2</v>
      </c>
      <c r="I515" s="19">
        <f t="shared" si="26"/>
        <v>5260402.3458691258</v>
      </c>
      <c r="J515" s="5">
        <f>I515/$C$2*100</f>
        <v>40.902958293507957</v>
      </c>
    </row>
    <row r="516" spans="1:10" x14ac:dyDescent="0.25">
      <c r="A516">
        <v>476</v>
      </c>
      <c r="B516">
        <v>2496</v>
      </c>
      <c r="F516">
        <f>'Fit US Avg Rain Fall'!$B$17+'Fit US Avg Rain Fall'!$B$18*'US Avg Rainfall Data'!B516</f>
        <v>-5.2320669557576593</v>
      </c>
      <c r="G516" s="5">
        <f t="shared" si="24"/>
        <v>5.3424712307860809E-3</v>
      </c>
      <c r="H516" s="5">
        <f t="shared" si="25"/>
        <v>1.4691795884661723E-2</v>
      </c>
      <c r="I516" s="19">
        <f t="shared" si="26"/>
        <v>5260402.3659033934</v>
      </c>
      <c r="J516" s="5">
        <f>I516/$C$2*100</f>
        <v>40.90295844928707</v>
      </c>
    </row>
    <row r="517" spans="1:10" x14ac:dyDescent="0.25">
      <c r="A517">
        <v>477</v>
      </c>
      <c r="B517">
        <v>2497</v>
      </c>
      <c r="F517">
        <f>'Fit US Avg Rain Fall'!$B$17+'Fit US Avg Rain Fall'!$B$18*'US Avg Rainfall Data'!B517</f>
        <v>-5.2649469557576509</v>
      </c>
      <c r="G517" s="5">
        <f t="shared" si="24"/>
        <v>5.1696672421295917E-3</v>
      </c>
      <c r="H517" s="5">
        <f t="shared" si="25"/>
        <v>1.4216584915856378E-2</v>
      </c>
      <c r="I517" s="19">
        <f t="shared" si="26"/>
        <v>5260402.3852896458</v>
      </c>
      <c r="J517" s="5">
        <f>I517/$C$2*100</f>
        <v>40.902958600027453</v>
      </c>
    </row>
    <row r="518" spans="1:10" x14ac:dyDescent="0.25">
      <c r="A518">
        <v>478</v>
      </c>
      <c r="B518">
        <v>2498</v>
      </c>
      <c r="F518">
        <f>'Fit US Avg Rain Fall'!$B$17+'Fit US Avg Rain Fall'!$B$18*'US Avg Rainfall Data'!B518</f>
        <v>-5.2978269557576567</v>
      </c>
      <c r="G518" s="5">
        <f t="shared" si="24"/>
        <v>5.0024526553070579E-3</v>
      </c>
      <c r="H518" s="5">
        <f t="shared" si="25"/>
        <v>1.375674480209441E-2</v>
      </c>
      <c r="I518" s="19">
        <f t="shared" si="26"/>
        <v>5260402.4040488433</v>
      </c>
      <c r="J518" s="5">
        <f>I518/$C$2*100</f>
        <v>40.902958745892093</v>
      </c>
    </row>
    <row r="519" spans="1:10" x14ac:dyDescent="0.25">
      <c r="A519">
        <v>479</v>
      </c>
      <c r="B519">
        <v>2499</v>
      </c>
      <c r="F519">
        <f>'Fit US Avg Rain Fall'!$B$17+'Fit US Avg Rain Fall'!$B$18*'US Avg Rainfall Data'!B519</f>
        <v>-5.3307069557576483</v>
      </c>
      <c r="G519" s="5">
        <f t="shared" si="24"/>
        <v>4.840646679278411E-3</v>
      </c>
      <c r="H519" s="5">
        <f t="shared" si="25"/>
        <v>1.331177836801563E-2</v>
      </c>
      <c r="I519" s="19">
        <f t="shared" si="26"/>
        <v>5260402.4222012684</v>
      </c>
      <c r="J519" s="5">
        <f>I519/$C$2*100</f>
        <v>40.902958887038686</v>
      </c>
    </row>
    <row r="520" spans="1:10" x14ac:dyDescent="0.25">
      <c r="A520">
        <v>480</v>
      </c>
      <c r="B520">
        <v>2500</v>
      </c>
      <c r="F520">
        <f>'Fit US Avg Rain Fall'!$B$17+'Fit US Avg Rain Fall'!$B$18*'US Avg Rainfall Data'!B520</f>
        <v>-5.3635869557576541</v>
      </c>
      <c r="G520" s="5">
        <f t="shared" si="24"/>
        <v>4.684074370748941E-3</v>
      </c>
      <c r="H520" s="5">
        <f t="shared" si="25"/>
        <v>1.2881204519559588E-2</v>
      </c>
      <c r="I520" s="19">
        <f t="shared" si="26"/>
        <v>5260402.4397665476</v>
      </c>
      <c r="J520" s="5">
        <f>I520/$C$2*100</f>
        <v>40.90295902361985</v>
      </c>
    </row>
    <row r="521" spans="1:10" x14ac:dyDescent="0.25">
      <c r="A521">
        <v>481</v>
      </c>
      <c r="B521">
        <v>2501</v>
      </c>
      <c r="F521">
        <f>'Fit US Avg Rain Fall'!$B$17+'Fit US Avg Rain Fall'!$B$18*'US Avg Rainfall Data'!B521</f>
        <v>-5.3964669557576599</v>
      </c>
      <c r="G521" s="5">
        <f t="shared" si="24"/>
        <v>4.5325664450225353E-3</v>
      </c>
      <c r="H521" s="5">
        <f t="shared" si="25"/>
        <v>1.2464557723811972E-2</v>
      </c>
      <c r="I521" s="19">
        <f t="shared" si="26"/>
        <v>5260402.4567636717</v>
      </c>
      <c r="J521" s="5">
        <f>I521/$C$2*100</f>
        <v>40.90295915578325</v>
      </c>
    </row>
    <row r="522" spans="1:10" x14ac:dyDescent="0.25">
      <c r="A522">
        <v>482</v>
      </c>
      <c r="B522">
        <v>2502</v>
      </c>
      <c r="F522">
        <f>'Fit US Avg Rain Fall'!$B$17+'Fit US Avg Rain Fall'!$B$18*'US Avg Rainfall Data'!B522</f>
        <v>-5.4293469557576515</v>
      </c>
      <c r="G522" s="5">
        <f t="shared" si="24"/>
        <v>4.385959092972235E-3</v>
      </c>
      <c r="H522" s="5">
        <f t="shared" si="25"/>
        <v>1.2061387505673647E-2</v>
      </c>
      <c r="I522" s="19">
        <f t="shared" si="26"/>
        <v>5260402.4732110184</v>
      </c>
      <c r="J522" s="5">
        <f>I522/$C$2*100</f>
        <v>40.902959283671784</v>
      </c>
    </row>
    <row r="523" spans="1:10" x14ac:dyDescent="0.25">
      <c r="A523">
        <v>483</v>
      </c>
      <c r="B523">
        <v>2503</v>
      </c>
      <c r="F523">
        <f>'Fit US Avg Rain Fall'!$B$17+'Fit US Avg Rain Fall'!$B$18*'US Avg Rainfall Data'!B523</f>
        <v>-5.4622269557576573</v>
      </c>
      <c r="G523" s="5">
        <f t="shared" si="24"/>
        <v>4.2440938039309669E-3</v>
      </c>
      <c r="H523" s="5">
        <f t="shared" si="25"/>
        <v>1.167125796081016E-2</v>
      </c>
      <c r="I523" s="19">
        <f t="shared" si="26"/>
        <v>5260402.4891263703</v>
      </c>
      <c r="J523" s="5">
        <f>I523/$C$2*100</f>
        <v>40.902959407423722</v>
      </c>
    </row>
    <row r="524" spans="1:10" x14ac:dyDescent="0.25">
      <c r="A524">
        <v>484</v>
      </c>
      <c r="B524">
        <v>2504</v>
      </c>
      <c r="F524">
        <f>'Fit US Avg Rain Fall'!$B$17+'Fit US Avg Rain Fall'!$B$18*'US Avg Rainfall Data'!B524</f>
        <v>-5.4951069557576488</v>
      </c>
      <c r="G524" s="5">
        <f t="shared" si="24"/>
        <v>4.1068171943115543E-3</v>
      </c>
      <c r="H524" s="5">
        <f t="shared" si="25"/>
        <v>1.1293747284356774E-2</v>
      </c>
      <c r="I524" s="19">
        <f t="shared" si="26"/>
        <v>5260402.5045269346</v>
      </c>
      <c r="J524" s="5">
        <f>I524/$C$2*100</f>
        <v>40.902959527172854</v>
      </c>
    </row>
    <row r="525" spans="1:10" x14ac:dyDescent="0.25">
      <c r="A525">
        <v>485</v>
      </c>
      <c r="B525">
        <v>2505</v>
      </c>
      <c r="F525">
        <f>'Fit US Avg Rain Fall'!$B$17+'Fit US Avg Rain Fall'!$B$18*'US Avg Rainfall Data'!B525</f>
        <v>-5.5279869557576546</v>
      </c>
      <c r="G525" s="5">
        <f t="shared" si="24"/>
        <v>3.9739808417691433E-3</v>
      </c>
      <c r="H525" s="5">
        <f t="shared" si="25"/>
        <v>1.0928447314865143E-2</v>
      </c>
      <c r="I525" s="19">
        <f t="shared" si="26"/>
        <v>5260402.5194293624</v>
      </c>
      <c r="J525" s="5">
        <f>I525/$C$2*100</f>
        <v>40.902959643048668</v>
      </c>
    </row>
    <row r="526" spans="1:10" x14ac:dyDescent="0.25">
      <c r="A526">
        <v>486</v>
      </c>
      <c r="B526">
        <v>2506</v>
      </c>
      <c r="F526">
        <f>'Fit US Avg Rain Fall'!$B$17+'Fit US Avg Rain Fall'!$B$18*'US Avg Rainfall Data'!B526</f>
        <v>-5.5608669557576462</v>
      </c>
      <c r="G526" s="5">
        <f t="shared" si="24"/>
        <v>3.8454411247286569E-3</v>
      </c>
      <c r="H526" s="5">
        <f t="shared" si="25"/>
        <v>1.0574963093003806E-2</v>
      </c>
      <c r="I526" s="19">
        <f t="shared" si="26"/>
        <v>5260402.5338497665</v>
      </c>
      <c r="J526" s="5">
        <f>I526/$C$2*100</f>
        <v>40.90295975517644</v>
      </c>
    </row>
    <row r="527" spans="1:10" x14ac:dyDescent="0.25">
      <c r="A527">
        <v>487</v>
      </c>
      <c r="B527">
        <v>2507</v>
      </c>
      <c r="F527">
        <f>'Fit US Avg Rain Fall'!$B$17+'Fit US Avg Rain Fall'!$B$18*'US Avg Rainfall Data'!B527</f>
        <v>-5.593746955757652</v>
      </c>
      <c r="G527" s="5">
        <f t="shared" si="24"/>
        <v>3.7210590671018689E-3</v>
      </c>
      <c r="H527" s="5">
        <f t="shared" si="25"/>
        <v>1.023291243453014E-2</v>
      </c>
      <c r="I527" s="19">
        <f t="shared" si="26"/>
        <v>5260402.5478037382</v>
      </c>
      <c r="J527" s="5">
        <f>I527/$C$2*100</f>
        <v>40.902959863677403</v>
      </c>
    </row>
    <row r="528" spans="1:10" x14ac:dyDescent="0.25">
      <c r="A528">
        <v>488</v>
      </c>
      <c r="B528">
        <v>2508</v>
      </c>
      <c r="F528">
        <f>'Fit US Avg Rain Fall'!$B$17+'Fit US Avg Rain Fall'!$B$18*'US Avg Rainfall Data'!B528</f>
        <v>-5.6266269557576578</v>
      </c>
      <c r="G528" s="5">
        <f t="shared" si="24"/>
        <v>3.6007001880279874E-3</v>
      </c>
      <c r="H528" s="5">
        <f t="shared" si="25"/>
        <v>9.9019255170769652E-3</v>
      </c>
      <c r="I528" s="19">
        <f t="shared" si="26"/>
        <v>5260402.5613063639</v>
      </c>
      <c r="J528" s="5">
        <f>I528/$C$2*100</f>
        <v>40.90295996866886</v>
      </c>
    </row>
    <row r="529" spans="1:10" x14ac:dyDescent="0.25">
      <c r="A529">
        <v>489</v>
      </c>
      <c r="B529">
        <v>2509</v>
      </c>
      <c r="F529">
        <f>'Fit US Avg Rain Fall'!$B$17+'Fit US Avg Rain Fall'!$B$18*'US Avg Rainfall Data'!B529</f>
        <v>-5.6595069557576494</v>
      </c>
      <c r="G529" s="5">
        <f t="shared" si="24"/>
        <v>3.4842343564738779E-3</v>
      </c>
      <c r="H529" s="5">
        <f t="shared" si="25"/>
        <v>9.5816444803031638E-3</v>
      </c>
      <c r="I529" s="19">
        <f t="shared" si="26"/>
        <v>5260402.5743722422</v>
      </c>
      <c r="J529" s="5">
        <f>I529/$C$2*100</f>
        <v>40.902960070264335</v>
      </c>
    </row>
    <row r="530" spans="1:10" x14ac:dyDescent="0.25">
      <c r="A530">
        <v>490</v>
      </c>
      <c r="B530">
        <v>2510</v>
      </c>
      <c r="F530">
        <f>'Fit US Avg Rain Fall'!$B$17+'Fit US Avg Rain Fall'!$B$18*'US Avg Rainfall Data'!B530</f>
        <v>-5.6923869557576552</v>
      </c>
      <c r="G530" s="5">
        <f t="shared" si="24"/>
        <v>3.371535650537313E-3</v>
      </c>
      <c r="H530" s="5">
        <f t="shared" si="25"/>
        <v>9.2717230389776101E-3</v>
      </c>
      <c r="I530" s="19">
        <f t="shared" si="26"/>
        <v>5260402.5870155012</v>
      </c>
      <c r="J530" s="5">
        <f>I530/$C$2*100</f>
        <v>40.902960168573685</v>
      </c>
    </row>
    <row r="531" spans="1:10" x14ac:dyDescent="0.25">
      <c r="A531">
        <v>491</v>
      </c>
      <c r="B531">
        <v>2511</v>
      </c>
      <c r="F531">
        <f>'Fit US Avg Rain Fall'!$B$17+'Fit US Avg Rain Fall'!$B$18*'US Avg Rainfall Data'!B531</f>
        <v>-5.7252669557576468</v>
      </c>
      <c r="G531" s="5">
        <f t="shared" si="24"/>
        <v>3.2624822213015931E-3</v>
      </c>
      <c r="H531" s="5">
        <f t="shared" si="25"/>
        <v>8.9718261085793803E-3</v>
      </c>
      <c r="I531" s="19">
        <f t="shared" si="26"/>
        <v>5260402.59924981</v>
      </c>
      <c r="J531" s="5">
        <f>I531/$C$2*100</f>
        <v>40.902960263703179</v>
      </c>
    </row>
    <row r="532" spans="1:10" x14ac:dyDescent="0.25">
      <c r="A532">
        <v>492</v>
      </c>
      <c r="B532">
        <v>2512</v>
      </c>
      <c r="F532">
        <f>'Fit US Avg Rain Fall'!$B$17+'Fit US Avg Rain Fall'!$B$18*'US Avg Rainfall Data'!B532</f>
        <v>-5.7581469557576526</v>
      </c>
      <c r="G532" s="5">
        <f t="shared" si="24"/>
        <v>3.1569561610931066E-3</v>
      </c>
      <c r="H532" s="5">
        <f t="shared" si="25"/>
        <v>8.681629443006043E-3</v>
      </c>
      <c r="I532" s="19">
        <f t="shared" si="26"/>
        <v>5260402.6110883961</v>
      </c>
      <c r="J532" s="5">
        <f>I532/$C$2*100</f>
        <v>40.902960355755681</v>
      </c>
    </row>
    <row r="533" spans="1:10" x14ac:dyDescent="0.25">
      <c r="A533">
        <v>493</v>
      </c>
      <c r="B533">
        <v>2513</v>
      </c>
      <c r="F533">
        <f>'Fit US Avg Rain Fall'!$B$17+'Fit US Avg Rain Fall'!$B$18*'US Avg Rainfall Data'!B533</f>
        <v>-5.7910269557576584</v>
      </c>
      <c r="G533" s="5">
        <f t="shared" si="24"/>
        <v>3.0548433760008544E-3</v>
      </c>
      <c r="H533" s="5">
        <f t="shared" si="25"/>
        <v>8.4008192840023498E-3</v>
      </c>
      <c r="I533" s="19">
        <f t="shared" si="26"/>
        <v>5260402.6225440586</v>
      </c>
      <c r="J533" s="5">
        <f>I533/$C$2*100</f>
        <v>40.902960444830704</v>
      </c>
    </row>
    <row r="534" spans="1:10" x14ac:dyDescent="0.25">
      <c r="A534">
        <v>494</v>
      </c>
      <c r="B534">
        <v>2514</v>
      </c>
      <c r="F534">
        <f>'Fit US Avg Rain Fall'!$B$17+'Fit US Avg Rain Fall'!$B$18*'US Avg Rainfall Data'!B534</f>
        <v>-5.8239069557576499</v>
      </c>
      <c r="G534" s="5">
        <f t="shared" si="24"/>
        <v>2.9560334625188998E-3</v>
      </c>
      <c r="H534" s="5">
        <f t="shared" si="25"/>
        <v>8.1290920219269751E-3</v>
      </c>
      <c r="I534" s="19">
        <f t="shared" si="26"/>
        <v>5260402.6336291842</v>
      </c>
      <c r="J534" s="5">
        <f>I534/$C$2*100</f>
        <v>40.902960531024576</v>
      </c>
    </row>
    <row r="535" spans="1:10" x14ac:dyDescent="0.25">
      <c r="A535">
        <v>495</v>
      </c>
      <c r="B535">
        <v>2515</v>
      </c>
      <c r="F535">
        <f>'Fit US Avg Rain Fall'!$B$17+'Fit US Avg Rain Fall'!$B$18*'US Avg Rainfall Data'!B535</f>
        <v>-5.8567869557576557</v>
      </c>
      <c r="G535" s="5">
        <f t="shared" si="24"/>
        <v>2.8604195881788827E-3</v>
      </c>
      <c r="H535" s="5">
        <f t="shared" si="25"/>
        <v>7.866153867491928E-3</v>
      </c>
      <c r="I535" s="19">
        <f t="shared" si="26"/>
        <v>5260402.6443557572</v>
      </c>
      <c r="J535" s="5">
        <f>I535/$C$2*100</f>
        <v>40.902960614430469</v>
      </c>
    </row>
    <row r="536" spans="1:10" x14ac:dyDescent="0.25">
      <c r="A536">
        <v>496</v>
      </c>
      <c r="B536">
        <v>2516</v>
      </c>
      <c r="F536">
        <f>'Fit US Avg Rain Fall'!$B$17+'Fit US Avg Rain Fall'!$B$18*'US Avg Rainfall Data'!B536</f>
        <v>-5.8896669557576473</v>
      </c>
      <c r="G536" s="5">
        <f t="shared" si="24"/>
        <v>2.7678983760439256E-3</v>
      </c>
      <c r="H536" s="5">
        <f t="shared" si="25"/>
        <v>7.6117205341207951E-3</v>
      </c>
      <c r="I536" s="19">
        <f t="shared" si="26"/>
        <v>5260402.6547353761</v>
      </c>
      <c r="J536" s="5">
        <f>I536/$C$2*100</f>
        <v>40.902960695138582</v>
      </c>
    </row>
    <row r="537" spans="1:10" x14ac:dyDescent="0.25">
      <c r="A537">
        <v>497</v>
      </c>
      <c r="B537">
        <v>2517</v>
      </c>
      <c r="F537">
        <f>'Fit US Avg Rain Fall'!$B$17+'Fit US Avg Rain Fall'!$B$18*'US Avg Rainfall Data'!B537</f>
        <v>-5.9225469557576531</v>
      </c>
      <c r="G537" s="5">
        <f t="shared" si="24"/>
        <v>2.6783697929380068E-3</v>
      </c>
      <c r="H537" s="5">
        <f t="shared" si="25"/>
        <v>7.3655169305795187E-3</v>
      </c>
      <c r="I537" s="19">
        <f t="shared" si="26"/>
        <v>5260402.6647792635</v>
      </c>
      <c r="J537" s="5">
        <f>I537/$C$2*100</f>
        <v>40.90296077323616</v>
      </c>
    </row>
    <row r="538" spans="1:10" x14ac:dyDescent="0.25">
      <c r="A538">
        <v>498</v>
      </c>
      <c r="B538">
        <v>2518</v>
      </c>
      <c r="F538">
        <f>'Fit US Avg Rain Fall'!$B$17+'Fit US Avg Rain Fall'!$B$18*'US Avg Rainfall Data'!B538</f>
        <v>-5.9554269557576589</v>
      </c>
      <c r="G538" s="5">
        <f t="shared" si="24"/>
        <v>2.5917370412911925E-3</v>
      </c>
      <c r="H538" s="5">
        <f t="shared" si="25"/>
        <v>7.1272768635507796E-3</v>
      </c>
      <c r="I538" s="19">
        <f t="shared" si="26"/>
        <v>5260402.6744982768</v>
      </c>
      <c r="J538" s="5">
        <f>I538/$C$2*100</f>
        <v>40.902960848807638</v>
      </c>
    </row>
    <row r="539" spans="1:10" x14ac:dyDescent="0.25">
      <c r="A539">
        <v>499</v>
      </c>
      <c r="B539">
        <v>2519</v>
      </c>
      <c r="F539">
        <f>'Fit US Avg Rain Fall'!$B$17+'Fit US Avg Rain Fall'!$B$18*'US Avg Rainfall Data'!B539</f>
        <v>-5.9883069557576505</v>
      </c>
      <c r="G539" s="5">
        <f t="shared" si="24"/>
        <v>2.5079064544827746E-3</v>
      </c>
      <c r="H539" s="5">
        <f t="shared" si="25"/>
        <v>6.8967427498276305E-3</v>
      </c>
      <c r="I539" s="19">
        <f t="shared" si="26"/>
        <v>5260402.6839029258</v>
      </c>
      <c r="J539" s="5">
        <f>I539/$C$2*100</f>
        <v>40.902960921934742</v>
      </c>
    </row>
    <row r="540" spans="1:10" x14ac:dyDescent="0.25">
      <c r="A540">
        <v>500</v>
      </c>
      <c r="B540">
        <v>2520</v>
      </c>
      <c r="F540">
        <f>'Fit US Avg Rain Fall'!$B$17+'Fit US Avg Rain Fall'!$B$18*'US Avg Rainfall Data'!B540</f>
        <v>-6.0211869557576563</v>
      </c>
      <c r="G540" s="5">
        <f t="shared" si="24"/>
        <v>2.4267873955695842E-3</v>
      </c>
      <c r="H540" s="5">
        <f t="shared" si="25"/>
        <v>6.6736653378163561E-3</v>
      </c>
      <c r="I540" s="19">
        <f t="shared" si="26"/>
        <v>5260402.6930033788</v>
      </c>
      <c r="J540" s="5">
        <f>I540/$C$2*100</f>
        <v>40.902960992696521</v>
      </c>
    </row>
    <row r="541" spans="1:10" x14ac:dyDescent="0.25">
      <c r="A541">
        <v>501</v>
      </c>
      <c r="B541">
        <v>2521</v>
      </c>
      <c r="F541">
        <f>'Fit US Avg Rain Fall'!$B$17+'Fit US Avg Rain Fall'!$B$18*'US Avg Rainfall Data'!B541</f>
        <v>-6.0540669557576479</v>
      </c>
      <c r="G541" s="5">
        <f t="shared" si="24"/>
        <v>2.348292159290321E-3</v>
      </c>
      <c r="H541" s="5">
        <f t="shared" si="25"/>
        <v>6.457803438048383E-3</v>
      </c>
      <c r="I541" s="19">
        <f t="shared" si="26"/>
        <v>5260402.7018094752</v>
      </c>
      <c r="J541" s="5">
        <f>I541/$C$2*100</f>
        <v>40.902961061169499</v>
      </c>
    </row>
    <row r="542" spans="1:10" x14ac:dyDescent="0.25">
      <c r="A542">
        <v>502</v>
      </c>
      <c r="B542">
        <v>2522</v>
      </c>
      <c r="F542">
        <f>'Fit US Avg Rain Fall'!$B$17+'Fit US Avg Rain Fall'!$B$18*'US Avg Rainfall Data'!B542</f>
        <v>-6.0869469557576537</v>
      </c>
      <c r="G542" s="5">
        <f t="shared" si="24"/>
        <v>2.2723358772390669E-3</v>
      </c>
      <c r="H542" s="5">
        <f t="shared" si="25"/>
        <v>6.2489236624074336E-3</v>
      </c>
      <c r="I542" s="19">
        <f t="shared" si="26"/>
        <v>5260402.710330735</v>
      </c>
      <c r="J542" s="5">
        <f>I542/$C$2*100</f>
        <v>40.902961127427687</v>
      </c>
    </row>
    <row r="543" spans="1:10" x14ac:dyDescent="0.25">
      <c r="A543">
        <v>503</v>
      </c>
      <c r="B543">
        <v>2523</v>
      </c>
      <c r="F543">
        <f>'Fit US Avg Rain Fall'!$B$17+'Fit US Avg Rain Fall'!$B$18*'US Avg Rainfall Data'!B543</f>
        <v>-6.1198269557576594</v>
      </c>
      <c r="G543" s="5">
        <f t="shared" si="24"/>
        <v>2.1988364261064969E-3</v>
      </c>
      <c r="H543" s="5">
        <f t="shared" si="25"/>
        <v>6.0468001717928661E-3</v>
      </c>
      <c r="I543" s="19">
        <f t="shared" si="26"/>
        <v>5260402.7185763717</v>
      </c>
      <c r="J543" s="5">
        <f>I543/$C$2*100</f>
        <v>40.90296119154273</v>
      </c>
    </row>
    <row r="544" spans="1:10" x14ac:dyDescent="0.25">
      <c r="A544">
        <v>504</v>
      </c>
      <c r="B544">
        <v>2524</v>
      </c>
      <c r="F544">
        <f>'Fit US Avg Rain Fall'!$B$17+'Fit US Avg Rain Fall'!$B$18*'US Avg Rainfall Data'!B544</f>
        <v>-6.152706955757651</v>
      </c>
      <c r="G544" s="5">
        <f t="shared" si="24"/>
        <v>2.1277143388887293E-3</v>
      </c>
      <c r="H544" s="5">
        <f t="shared" si="25"/>
        <v>5.8512144319440053E-3</v>
      </c>
      <c r="I544" s="19">
        <f t="shared" si="26"/>
        <v>5260402.7265553009</v>
      </c>
      <c r="J544" s="5">
        <f>I544/$C$2*100</f>
        <v>40.90296125358396</v>
      </c>
    </row>
    <row r="545" spans="1:10" x14ac:dyDescent="0.25">
      <c r="A545">
        <v>505</v>
      </c>
      <c r="B545">
        <v>2525</v>
      </c>
      <c r="F545">
        <f>'Fit US Avg Rain Fall'!$B$17+'Fit US Avg Rain Fall'!$B$18*'US Avg Rainfall Data'!B545</f>
        <v>-6.1855869557576568</v>
      </c>
      <c r="G545" s="5">
        <f t="shared" si="24"/>
        <v>2.0588927189681603E-3</v>
      </c>
      <c r="H545" s="5">
        <f t="shared" si="25"/>
        <v>5.6619549771624407E-3</v>
      </c>
      <c r="I545" s="19">
        <f t="shared" si="26"/>
        <v>5260402.7342761485</v>
      </c>
      <c r="J545" s="5">
        <f>I545/$C$2*100</f>
        <v>40.902961313618434</v>
      </c>
    </row>
    <row r="546" spans="1:10" x14ac:dyDescent="0.25">
      <c r="A546">
        <v>506</v>
      </c>
      <c r="B546">
        <v>2526</v>
      </c>
      <c r="F546">
        <f>'Fit US Avg Rain Fall'!$B$17+'Fit US Avg Rain Fall'!$B$18*'US Avg Rainfall Data'!B546</f>
        <v>-6.2184669557576484</v>
      </c>
      <c r="G546" s="5">
        <f t="shared" si="24"/>
        <v>1.9922971569736872E-3</v>
      </c>
      <c r="H546" s="5">
        <f t="shared" si="25"/>
        <v>5.4788171816776395E-3</v>
      </c>
      <c r="I546" s="19">
        <f t="shared" si="26"/>
        <v>5260402.7417472629</v>
      </c>
      <c r="J546" s="5">
        <f>I546/$C$2*100</f>
        <v>40.902961371711086</v>
      </c>
    </row>
    <row r="547" spans="1:10" x14ac:dyDescent="0.25">
      <c r="A547">
        <v>507</v>
      </c>
      <c r="B547">
        <v>2527</v>
      </c>
      <c r="F547">
        <f>'Fit US Avg Rain Fall'!$B$17+'Fit US Avg Rain Fall'!$B$18*'US Avg Rainfall Data'!B547</f>
        <v>-6.2513469557576542</v>
      </c>
      <c r="G547" s="5">
        <f t="shared" si="24"/>
        <v>1.927855650329668E-3</v>
      </c>
      <c r="H547" s="5">
        <f t="shared" si="25"/>
        <v>5.3016030384065872E-3</v>
      </c>
      <c r="I547" s="19">
        <f t="shared" si="26"/>
        <v>5260402.7489767214</v>
      </c>
      <c r="J547" s="5">
        <f>I547/$C$2*100</f>
        <v>40.902961427924694</v>
      </c>
    </row>
    <row r="548" spans="1:10" x14ac:dyDescent="0.25">
      <c r="A548">
        <v>508</v>
      </c>
      <c r="B548">
        <v>2528</v>
      </c>
      <c r="F548">
        <f>'Fit US Avg Rain Fall'!$B$17+'Fit US Avg Rain Fall'!$B$18*'US Avg Rainfall Data'!B548</f>
        <v>-6.28422695575766</v>
      </c>
      <c r="G548" s="5">
        <f t="shared" si="24"/>
        <v>1.8654985254075295E-3</v>
      </c>
      <c r="H548" s="5">
        <f t="shared" si="25"/>
        <v>5.1301209448707061E-3</v>
      </c>
      <c r="I548" s="19">
        <f t="shared" si="26"/>
        <v>5260402.7559723407</v>
      </c>
      <c r="J548" s="5">
        <f>I548/$C$2*100</f>
        <v>40.902961482320066</v>
      </c>
    </row>
    <row r="549" spans="1:10" x14ac:dyDescent="0.25">
      <c r="A549">
        <v>509</v>
      </c>
      <c r="B549">
        <v>2529</v>
      </c>
      <c r="F549">
        <f>'Fit US Avg Rain Fall'!$B$17+'Fit US Avg Rain Fall'!$B$18*'US Avg Rainfall Data'!B549</f>
        <v>-6.3171069557576516</v>
      </c>
      <c r="G549" s="5">
        <f t="shared" si="24"/>
        <v>1.8051583621951225E-3</v>
      </c>
      <c r="H549" s="5">
        <f t="shared" si="25"/>
        <v>4.9641854960365871E-3</v>
      </c>
      <c r="I549" s="19">
        <f t="shared" si="26"/>
        <v>5260402.7627416849</v>
      </c>
      <c r="J549" s="5">
        <f>I549/$C$2*100</f>
        <v>40.902961534955999</v>
      </c>
    </row>
    <row r="550" spans="1:10" x14ac:dyDescent="0.25">
      <c r="A550">
        <v>510</v>
      </c>
      <c r="B550">
        <v>2530</v>
      </c>
      <c r="F550">
        <f>'Fit US Avg Rain Fall'!$B$17+'Fit US Avg Rain Fall'!$B$18*'US Avg Rainfall Data'!B550</f>
        <v>-6.3499869557576574</v>
      </c>
      <c r="G550" s="5">
        <f t="shared" si="24"/>
        <v>1.7467699214026829E-3</v>
      </c>
      <c r="H550" s="5">
        <f t="shared" si="25"/>
        <v>4.8036172838573782E-3</v>
      </c>
      <c r="I550" s="19">
        <f t="shared" si="26"/>
        <v>5260402.7692920724</v>
      </c>
      <c r="J550" s="5">
        <f>I550/$C$2*100</f>
        <v>40.902961585889415</v>
      </c>
    </row>
    <row r="551" spans="1:10" x14ac:dyDescent="0.25">
      <c r="A551">
        <v>511</v>
      </c>
      <c r="B551">
        <v>2531</v>
      </c>
      <c r="F551">
        <f>'Fit US Avg Rain Fall'!$B$17+'Fit US Avg Rain Fall'!$B$18*'US Avg Rainfall Data'!B551</f>
        <v>-6.382866955757649</v>
      </c>
      <c r="G551" s="5">
        <f t="shared" si="24"/>
        <v>1.690270073926826E-3</v>
      </c>
      <c r="H551" s="5">
        <f t="shared" si="25"/>
        <v>4.648242703298772E-3</v>
      </c>
      <c r="I551" s="19">
        <f t="shared" si="26"/>
        <v>5260402.7756305858</v>
      </c>
      <c r="J551" s="5">
        <f>I551/$C$2*100</f>
        <v>40.902961635175366</v>
      </c>
    </row>
    <row r="552" spans="1:10" x14ac:dyDescent="0.25">
      <c r="A552">
        <v>512</v>
      </c>
      <c r="B552">
        <v>2532</v>
      </c>
      <c r="F552">
        <f>'Fit US Avg Rain Fall'!$B$17+'Fit US Avg Rain Fall'!$B$18*'US Avg Rainfall Data'!B552</f>
        <v>-6.4157469557576547</v>
      </c>
      <c r="G552" s="5">
        <f t="shared" si="24"/>
        <v>1.6355977325956774E-3</v>
      </c>
      <c r="H552" s="5">
        <f t="shared" si="25"/>
        <v>4.4978937646381126E-3</v>
      </c>
      <c r="I552" s="19">
        <f t="shared" si="26"/>
        <v>5260402.781764078</v>
      </c>
      <c r="J552" s="5">
        <f>I552/$C$2*100</f>
        <v>40.902961682867151</v>
      </c>
    </row>
    <row r="553" spans="1:10" x14ac:dyDescent="0.25">
      <c r="A553">
        <v>513</v>
      </c>
      <c r="B553">
        <v>2533</v>
      </c>
      <c r="F553">
        <f>'Fit US Avg Rain Fall'!$B$17+'Fit US Avg Rain Fall'!$B$18*'US Avg Rainfall Data'!B553</f>
        <v>-6.4486269557576463</v>
      </c>
      <c r="G553" s="5">
        <f t="shared" si="24"/>
        <v>1.5826937861221169E-3</v>
      </c>
      <c r="H553" s="5">
        <f t="shared" si="25"/>
        <v>4.3524079118358212E-3</v>
      </c>
      <c r="I553" s="19">
        <f t="shared" si="26"/>
        <v>5260402.7876991797</v>
      </c>
      <c r="J553" s="5">
        <f>I553/$C$2*100</f>
        <v>40.902961729016326</v>
      </c>
    </row>
    <row r="554" spans="1:10" x14ac:dyDescent="0.25">
      <c r="A554">
        <v>514</v>
      </c>
      <c r="B554">
        <v>2534</v>
      </c>
      <c r="F554">
        <f>'Fit US Avg Rain Fall'!$B$17+'Fit US Avg Rain Fall'!$B$18*'US Avg Rainfall Data'!B554</f>
        <v>-6.4815069557576521</v>
      </c>
      <c r="G554" s="5">
        <f t="shared" ref="G554:G617" si="27">EXP(F554)</f>
        <v>1.5315010351929523E-3</v>
      </c>
      <c r="H554" s="5">
        <f t="shared" ref="H554:H617" si="28">G554*44/16</f>
        <v>4.2116278467806186E-3</v>
      </c>
      <c r="I554" s="19">
        <f t="shared" ref="I554:I617" si="29">I553+G554+H554</f>
        <v>5260402.7934423089</v>
      </c>
      <c r="J554" s="5">
        <f>I554/$C$2*100</f>
        <v>40.902961773672786</v>
      </c>
    </row>
    <row r="555" spans="1:10" x14ac:dyDescent="0.25">
      <c r="A555">
        <v>515</v>
      </c>
      <c r="B555">
        <v>2535</v>
      </c>
      <c r="F555">
        <f>'Fit US Avg Rain Fall'!$B$17+'Fit US Avg Rain Fall'!$B$18*'US Avg Rainfall Data'!B555</f>
        <v>-6.5143869557576579</v>
      </c>
      <c r="G555" s="5">
        <f t="shared" si="27"/>
        <v>1.4819641306256521E-3</v>
      </c>
      <c r="H555" s="5">
        <f t="shared" si="28"/>
        <v>4.0754013592205433E-3</v>
      </c>
      <c r="I555" s="19">
        <f t="shared" si="29"/>
        <v>5260402.7989996746</v>
      </c>
      <c r="J555" s="5">
        <f>I555/$C$2*100</f>
        <v>40.902961816884826</v>
      </c>
    </row>
    <row r="556" spans="1:10" x14ac:dyDescent="0.25">
      <c r="A556">
        <v>516</v>
      </c>
      <c r="B556">
        <v>2536</v>
      </c>
      <c r="F556">
        <f>'Fit US Avg Rain Fall'!$B$17+'Fit US Avg Rain Fall'!$B$18*'US Avg Rainfall Data'!B556</f>
        <v>-6.5472669557576495</v>
      </c>
      <c r="G556" s="5">
        <f t="shared" si="27"/>
        <v>1.4340295135251912E-3</v>
      </c>
      <c r="H556" s="5">
        <f t="shared" si="28"/>
        <v>3.9435811621942761E-3</v>
      </c>
      <c r="I556" s="19">
        <f t="shared" si="29"/>
        <v>5260402.8043772848</v>
      </c>
      <c r="J556" s="5">
        <f>I556/$C$2*100</f>
        <v>40.90296185869915</v>
      </c>
    </row>
    <row r="557" spans="1:10" x14ac:dyDescent="0.25">
      <c r="A557">
        <v>517</v>
      </c>
      <c r="B557">
        <v>2537</v>
      </c>
      <c r="F557">
        <f>'Fit US Avg Rain Fall'!$B$17+'Fit US Avg Rain Fall'!$B$18*'US Avg Rainfall Data'!B557</f>
        <v>-6.5801469557576553</v>
      </c>
      <c r="G557" s="5">
        <f t="shared" si="27"/>
        <v>1.387645357376554E-3</v>
      </c>
      <c r="H557" s="5">
        <f t="shared" si="28"/>
        <v>3.8160247327855236E-3</v>
      </c>
      <c r="I557" s="19">
        <f t="shared" si="29"/>
        <v>5260402.8095809547</v>
      </c>
      <c r="J557" s="5">
        <f>I557/$C$2*100</f>
        <v>40.902961899160978</v>
      </c>
    </row>
    <row r="558" spans="1:10" x14ac:dyDescent="0.25">
      <c r="A558">
        <v>518</v>
      </c>
      <c r="B558">
        <v>2538</v>
      </c>
      <c r="F558">
        <f>'Fit US Avg Rain Fall'!$B$17+'Fit US Avg Rain Fall'!$B$18*'US Avg Rainfall Data'!B558</f>
        <v>-6.6130269557576469</v>
      </c>
      <c r="G558" s="5">
        <f t="shared" si="27"/>
        <v>1.3427615120104749E-3</v>
      </c>
      <c r="H558" s="5">
        <f t="shared" si="28"/>
        <v>3.6925941580288058E-3</v>
      </c>
      <c r="I558" s="19">
        <f t="shared" si="29"/>
        <v>5260402.8146163104</v>
      </c>
      <c r="J558" s="5">
        <f>I558/$C$2*100</f>
        <v>40.90296193831405</v>
      </c>
    </row>
    <row r="559" spans="1:10" x14ac:dyDescent="0.25">
      <c r="A559">
        <v>519</v>
      </c>
      <c r="B559">
        <v>2539</v>
      </c>
      <c r="F559">
        <f>'Fit US Avg Rain Fall'!$B$17+'Fit US Avg Rain Fall'!$B$18*'US Avg Rainfall Data'!B559</f>
        <v>-6.6459069557576527</v>
      </c>
      <c r="G559" s="5">
        <f t="shared" si="27"/>
        <v>1.2993294493813259E-3</v>
      </c>
      <c r="H559" s="5">
        <f t="shared" si="28"/>
        <v>3.573155985798646E-3</v>
      </c>
      <c r="I559" s="19">
        <f t="shared" si="29"/>
        <v>5260402.8194887955</v>
      </c>
      <c r="J559" s="5">
        <f>I559/$C$2*100</f>
        <v>40.902961976200707</v>
      </c>
    </row>
    <row r="560" spans="1:10" x14ac:dyDescent="0.25">
      <c r="A560">
        <v>520</v>
      </c>
      <c r="B560">
        <v>2540</v>
      </c>
      <c r="F560">
        <f>'Fit US Avg Rain Fall'!$B$17+'Fit US Avg Rain Fall'!$B$18*'US Avg Rainfall Data'!B560</f>
        <v>-6.6787869557576585</v>
      </c>
      <c r="G560" s="5">
        <f t="shared" si="27"/>
        <v>1.2573022110991289E-3</v>
      </c>
      <c r="H560" s="5">
        <f t="shared" si="28"/>
        <v>3.4575810805226046E-3</v>
      </c>
      <c r="I560" s="19">
        <f t="shared" si="29"/>
        <v>5260402.8242036784</v>
      </c>
      <c r="J560" s="5">
        <f>I560/$C$2*100</f>
        <v>40.902962012861913</v>
      </c>
    </row>
    <row r="561" spans="1:10" x14ac:dyDescent="0.25">
      <c r="A561">
        <v>521</v>
      </c>
      <c r="B561">
        <v>2541</v>
      </c>
      <c r="F561">
        <f>'Fit US Avg Rain Fall'!$B$17+'Fit US Avg Rain Fall'!$B$18*'US Avg Rainfall Data'!B561</f>
        <v>-6.71166695575765</v>
      </c>
      <c r="G561" s="5">
        <f t="shared" si="27"/>
        <v>1.2166343576584687E-3</v>
      </c>
      <c r="H561" s="5">
        <f t="shared" si="28"/>
        <v>3.345744483560789E-3</v>
      </c>
      <c r="I561" s="19">
        <f t="shared" si="29"/>
        <v>5260402.8287660573</v>
      </c>
      <c r="J561" s="5">
        <f>I561/$C$2*100</f>
        <v>40.902962048337294</v>
      </c>
    </row>
    <row r="562" spans="1:10" x14ac:dyDescent="0.25">
      <c r="A562">
        <v>522</v>
      </c>
      <c r="B562">
        <v>2542</v>
      </c>
      <c r="F562">
        <f>'Fit US Avg Rain Fall'!$B$17+'Fit US Avg Rain Fall'!$B$18*'US Avg Rainfall Data'!B562</f>
        <v>-6.7445469557576558</v>
      </c>
      <c r="G562" s="5">
        <f t="shared" si="27"/>
        <v>1.1772819193096213E-3</v>
      </c>
      <c r="H562" s="5">
        <f t="shared" si="28"/>
        <v>3.2375252781014587E-3</v>
      </c>
      <c r="I562" s="19">
        <f t="shared" si="29"/>
        <v>5260402.8331808643</v>
      </c>
      <c r="J562" s="5">
        <f>I562/$C$2*100</f>
        <v>40.902962082665212</v>
      </c>
    </row>
    <row r="563" spans="1:10" x14ac:dyDescent="0.25">
      <c r="A563">
        <v>523</v>
      </c>
      <c r="B563">
        <v>2543</v>
      </c>
      <c r="F563">
        <f>'Fit US Avg Rain Fall'!$B$17+'Fit US Avg Rain Fall'!$B$18*'US Avg Rainfall Data'!B563</f>
        <v>-6.7774269557576474</v>
      </c>
      <c r="G563" s="5">
        <f t="shared" si="27"/>
        <v>1.1392023485189452E-3</v>
      </c>
      <c r="H563" s="5">
        <f t="shared" si="28"/>
        <v>3.1328064584270994E-3</v>
      </c>
      <c r="I563" s="19">
        <f t="shared" si="29"/>
        <v>5260402.8374528727</v>
      </c>
      <c r="J563" s="5">
        <f>I563/$C$2*100</f>
        <v>40.902962115882779</v>
      </c>
    </row>
    <row r="564" spans="1:10" x14ac:dyDescent="0.25">
      <c r="A564">
        <v>524</v>
      </c>
      <c r="B564">
        <v>2544</v>
      </c>
      <c r="F564">
        <f>'Fit US Avg Rain Fall'!$B$17+'Fit US Avg Rain Fall'!$B$18*'US Avg Rainfall Data'!B564</f>
        <v>-6.8103069557576532</v>
      </c>
      <c r="G564" s="5">
        <f t="shared" si="27"/>
        <v>1.1023544739666975E-3</v>
      </c>
      <c r="H564" s="5">
        <f t="shared" si="28"/>
        <v>3.0314748034084181E-3</v>
      </c>
      <c r="I564" s="19">
        <f t="shared" si="29"/>
        <v>5260402.8415867016</v>
      </c>
      <c r="J564" s="5">
        <f>I564/$C$2*100</f>
        <v>40.902962148025921</v>
      </c>
    </row>
    <row r="565" spans="1:10" x14ac:dyDescent="0.25">
      <c r="A565">
        <v>525</v>
      </c>
      <c r="B565">
        <v>2545</v>
      </c>
      <c r="F565">
        <f>'Fit US Avg Rain Fall'!$B$17+'Fit US Avg Rain Fall'!$B$18*'US Avg Rainfall Data'!B565</f>
        <v>-6.843186955757659</v>
      </c>
      <c r="G565" s="5">
        <f t="shared" si="27"/>
        <v>1.0666984560330597E-3</v>
      </c>
      <c r="H565" s="5">
        <f t="shared" si="28"/>
        <v>2.9334207540909142E-3</v>
      </c>
      <c r="I565" s="19">
        <f t="shared" si="29"/>
        <v>5260402.8455868214</v>
      </c>
      <c r="J565" s="5">
        <f>I565/$C$2*100</f>
        <v>40.902962179129382</v>
      </c>
    </row>
    <row r="566" spans="1:10" x14ac:dyDescent="0.25">
      <c r="A566">
        <v>526</v>
      </c>
      <c r="B566">
        <v>2546</v>
      </c>
      <c r="F566">
        <f>'Fit US Avg Rain Fall'!$B$17+'Fit US Avg Rain Fall'!$B$18*'US Avg Rainfall Data'!B566</f>
        <v>-6.8760669557576506</v>
      </c>
      <c r="G566" s="5">
        <f t="shared" si="27"/>
        <v>1.0321957437238144E-3</v>
      </c>
      <c r="H566" s="5">
        <f t="shared" si="28"/>
        <v>2.8385382952404894E-3</v>
      </c>
      <c r="I566" s="19">
        <f t="shared" si="29"/>
        <v>5260402.8494575555</v>
      </c>
      <c r="J566" s="5">
        <f>I566/$C$2*100</f>
        <v>40.902962209226793</v>
      </c>
    </row>
    <row r="567" spans="1:10" x14ac:dyDescent="0.25">
      <c r="A567">
        <v>527</v>
      </c>
      <c r="B567">
        <v>2547</v>
      </c>
      <c r="F567">
        <f>'Fit US Avg Rain Fall'!$B$17+'Fit US Avg Rain Fall'!$B$18*'US Avg Rainfall Data'!B567</f>
        <v>-6.9089469557576564</v>
      </c>
      <c r="G567" s="5">
        <f t="shared" si="27"/>
        <v>9.9880903298928451E-4</v>
      </c>
      <c r="H567" s="5">
        <f t="shared" si="28"/>
        <v>2.7467248407205326E-3</v>
      </c>
      <c r="I567" s="19">
        <f t="shared" si="29"/>
        <v>5260402.853203089</v>
      </c>
      <c r="J567" s="5">
        <f>I567/$C$2*100</f>
        <v>40.902962238350682</v>
      </c>
    </row>
    <row r="568" spans="1:10" x14ac:dyDescent="0.25">
      <c r="A568">
        <v>528</v>
      </c>
      <c r="B568">
        <v>2548</v>
      </c>
      <c r="F568">
        <f>'Fit US Avg Rain Fall'!$B$17+'Fit US Avg Rain Fall'!$B$18*'US Avg Rainfall Data'!B568</f>
        <v>-6.941826955757648</v>
      </c>
      <c r="G568" s="5">
        <f t="shared" si="27"/>
        <v>9.6650222639160376E-4</v>
      </c>
      <c r="H568" s="5">
        <f t="shared" si="28"/>
        <v>2.6578811225769104E-3</v>
      </c>
      <c r="I568" s="19">
        <f t="shared" si="29"/>
        <v>5260402.8568274723</v>
      </c>
      <c r="J568" s="5">
        <f>I568/$C$2*100</f>
        <v>40.902962266532562</v>
      </c>
    </row>
    <row r="569" spans="1:10" x14ac:dyDescent="0.25">
      <c r="A569">
        <v>529</v>
      </c>
      <c r="B569">
        <v>2549</v>
      </c>
      <c r="F569">
        <f>'Fit US Avg Rain Fall'!$B$17+'Fit US Avg Rain Fall'!$B$18*'US Avg Rainfall Data'!B569</f>
        <v>-6.9747069557576538</v>
      </c>
      <c r="G569" s="5">
        <f t="shared" si="27"/>
        <v>9.3524039407634713E-4</v>
      </c>
      <c r="H569" s="5">
        <f t="shared" si="28"/>
        <v>2.5719110837099544E-3</v>
      </c>
      <c r="I569" s="19">
        <f t="shared" si="29"/>
        <v>5260402.8603346236</v>
      </c>
      <c r="J569" s="5">
        <f>I569/$C$2*100</f>
        <v>40.902962293802879</v>
      </c>
    </row>
    <row r="570" spans="1:10" x14ac:dyDescent="0.25">
      <c r="A570">
        <v>530</v>
      </c>
      <c r="B570">
        <v>2550</v>
      </c>
      <c r="F570">
        <f>'Fit US Avg Rain Fall'!$B$17+'Fit US Avg Rain Fall'!$B$18*'US Avg Rainfall Data'!B570</f>
        <v>-7.0075869557576596</v>
      </c>
      <c r="G570" s="5">
        <f t="shared" si="27"/>
        <v>9.0498973600675763E-4</v>
      </c>
      <c r="H570" s="5">
        <f t="shared" si="28"/>
        <v>2.4887217740185833E-3</v>
      </c>
      <c r="I570" s="19">
        <f t="shared" si="29"/>
        <v>5260402.8637283351</v>
      </c>
      <c r="J570" s="5">
        <f>I570/$C$2*100</f>
        <v>40.902962320191136</v>
      </c>
    </row>
    <row r="571" spans="1:10" x14ac:dyDescent="0.25">
      <c r="A571">
        <v>531</v>
      </c>
      <c r="B571">
        <v>2551</v>
      </c>
      <c r="F571">
        <f>'Fit US Avg Rain Fall'!$B$17+'Fit US Avg Rain Fall'!$B$18*'US Avg Rainfall Data'!B571</f>
        <v>-7.0404669557576511</v>
      </c>
      <c r="G571" s="5">
        <f t="shared" si="27"/>
        <v>8.7571754541938016E-4</v>
      </c>
      <c r="H571" s="5">
        <f t="shared" si="28"/>
        <v>2.4082232499032952E-3</v>
      </c>
      <c r="I571" s="19">
        <f t="shared" si="29"/>
        <v>5260402.8670122763</v>
      </c>
      <c r="J571" s="5">
        <f>I571/$C$2*100</f>
        <v>40.902962345725854</v>
      </c>
    </row>
    <row r="572" spans="1:10" x14ac:dyDescent="0.25">
      <c r="A572">
        <v>532</v>
      </c>
      <c r="B572">
        <v>2552</v>
      </c>
      <c r="F572">
        <f>'Fit US Avg Rain Fall'!$B$17+'Fit US Avg Rain Fall'!$B$18*'US Avg Rainfall Data'!B572</f>
        <v>-7.0733469557576569</v>
      </c>
      <c r="G572" s="5">
        <f t="shared" si="27"/>
        <v>8.4739217346174072E-4</v>
      </c>
      <c r="H572" s="5">
        <f t="shared" si="28"/>
        <v>2.330328477019787E-3</v>
      </c>
      <c r="I572" s="19">
        <f t="shared" si="29"/>
        <v>5260402.8701899964</v>
      </c>
      <c r="J572" s="5">
        <f>I572/$C$2*100</f>
        <v>40.902962370434643</v>
      </c>
    </row>
    <row r="573" spans="1:10" x14ac:dyDescent="0.25">
      <c r="A573">
        <v>533</v>
      </c>
      <c r="B573">
        <v>2553</v>
      </c>
      <c r="F573">
        <f>'Fit US Avg Rain Fall'!$B$17+'Fit US Avg Rain Fall'!$B$18*'US Avg Rainfall Data'!B573</f>
        <v>-7.1062269557576485</v>
      </c>
      <c r="G573" s="5">
        <f t="shared" si="27"/>
        <v>8.1998299497395416E-4</v>
      </c>
      <c r="H573" s="5">
        <f t="shared" si="28"/>
        <v>2.2549532361783738E-3</v>
      </c>
      <c r="I573" s="19">
        <f t="shared" si="29"/>
        <v>5260402.873264933</v>
      </c>
      <c r="J573" s="5">
        <f>I573/$C$2*100</f>
        <v>40.902962394344222</v>
      </c>
    </row>
    <row r="574" spans="1:10" x14ac:dyDescent="0.25">
      <c r="A574">
        <v>534</v>
      </c>
      <c r="B574">
        <v>2554</v>
      </c>
      <c r="F574">
        <f>'Fit US Avg Rain Fall'!$B$17+'Fit US Avg Rain Fall'!$B$18*'US Avg Rainfall Data'!B574</f>
        <v>-7.1391069557576543</v>
      </c>
      <c r="G574" s="5">
        <f t="shared" si="27"/>
        <v>7.9346037537695452E-4</v>
      </c>
      <c r="H574" s="5">
        <f t="shared" si="28"/>
        <v>2.1820160322866249E-3</v>
      </c>
      <c r="I574" s="19">
        <f t="shared" si="29"/>
        <v>5260402.8762404099</v>
      </c>
      <c r="J574" s="5">
        <f>I574/$C$2*100</f>
        <v>40.902962417480438</v>
      </c>
    </row>
    <row r="575" spans="1:10" x14ac:dyDescent="0.25">
      <c r="A575">
        <v>535</v>
      </c>
      <c r="B575">
        <v>2555</v>
      </c>
      <c r="F575">
        <f>'Fit US Avg Rain Fall'!$B$17+'Fit US Avg Rain Fall'!$B$18*'US Avg Rainfall Data'!B575</f>
        <v>-7.1719869557576601</v>
      </c>
      <c r="G575" s="5">
        <f t="shared" si="27"/>
        <v>7.6779563863191508E-4</v>
      </c>
      <c r="H575" s="5">
        <f t="shared" si="28"/>
        <v>2.1114380062377666E-3</v>
      </c>
      <c r="I575" s="19">
        <f t="shared" si="29"/>
        <v>5260402.879119643</v>
      </c>
      <c r="J575" s="5">
        <f>I575/$C$2*100</f>
        <v>40.902962439868297</v>
      </c>
    </row>
    <row r="576" spans="1:10" x14ac:dyDescent="0.25">
      <c r="A576">
        <v>536</v>
      </c>
      <c r="B576">
        <v>2556</v>
      </c>
      <c r="F576">
        <f>'Fit US Avg Rain Fall'!$B$17+'Fit US Avg Rain Fall'!$B$18*'US Avg Rainfall Data'!B576</f>
        <v>-7.2048669557576517</v>
      </c>
      <c r="G576" s="5">
        <f t="shared" si="27"/>
        <v>7.4296103623591313E-4</v>
      </c>
      <c r="H576" s="5">
        <f t="shared" si="28"/>
        <v>2.043142849648761E-3</v>
      </c>
      <c r="I576" s="19">
        <f t="shared" si="29"/>
        <v>5260402.8819057466</v>
      </c>
      <c r="J576" s="5">
        <f>I576/$C$2*100</f>
        <v>40.902962461532013</v>
      </c>
    </row>
    <row r="577" spans="1:10" x14ac:dyDescent="0.25">
      <c r="A577">
        <v>537</v>
      </c>
      <c r="B577">
        <v>2557</v>
      </c>
      <c r="F577">
        <f>'Fit US Avg Rain Fall'!$B$17+'Fit US Avg Rain Fall'!$B$18*'US Avg Rainfall Data'!B577</f>
        <v>-7.2377469557576575</v>
      </c>
      <c r="G577" s="5">
        <f t="shared" si="27"/>
        <v>7.1892971722044535E-4</v>
      </c>
      <c r="H577" s="5">
        <f t="shared" si="28"/>
        <v>1.9770567223562248E-3</v>
      </c>
      <c r="I577" s="19">
        <f t="shared" si="29"/>
        <v>5260402.8846017327</v>
      </c>
      <c r="J577" s="5">
        <f>I577/$C$2*100</f>
        <v>40.902962482495013</v>
      </c>
    </row>
    <row r="578" spans="1:10" x14ac:dyDescent="0.25">
      <c r="A578">
        <v>538</v>
      </c>
      <c r="B578">
        <v>2558</v>
      </c>
      <c r="F578">
        <f>'Fit US Avg Rain Fall'!$B$17+'Fit US Avg Rain Fall'!$B$18*'US Avg Rainfall Data'!B578</f>
        <v>-7.2706269557576491</v>
      </c>
      <c r="G578" s="5">
        <f t="shared" si="27"/>
        <v>6.9567569912045541E-4</v>
      </c>
      <c r="H578" s="5">
        <f t="shared" si="28"/>
        <v>1.9131081725812524E-3</v>
      </c>
      <c r="I578" s="19">
        <f t="shared" si="29"/>
        <v>5260402.8872105163</v>
      </c>
      <c r="J578" s="5">
        <f>I578/$C$2*100</f>
        <v>40.902962502779957</v>
      </c>
    </row>
    <row r="579" spans="1:10" x14ac:dyDescent="0.25">
      <c r="A579">
        <v>539</v>
      </c>
      <c r="B579">
        <v>2559</v>
      </c>
      <c r="F579">
        <f>'Fit US Avg Rain Fall'!$B$17+'Fit US Avg Rain Fall'!$B$18*'US Avg Rainfall Data'!B579</f>
        <v>-7.3035069557576549</v>
      </c>
      <c r="G579" s="5">
        <f t="shared" si="27"/>
        <v>6.7317383988222247E-4</v>
      </c>
      <c r="H579" s="5">
        <f t="shared" si="28"/>
        <v>1.8512280596761118E-3</v>
      </c>
      <c r="I579" s="19">
        <f t="shared" si="29"/>
        <v>5260402.8897349183</v>
      </c>
      <c r="J579" s="5">
        <f>I579/$C$2*100</f>
        <v>40.902962522408778</v>
      </c>
    </row>
    <row r="580" spans="1:10" x14ac:dyDescent="0.25">
      <c r="A580">
        <v>540</v>
      </c>
      <c r="B580">
        <v>2560</v>
      </c>
      <c r="F580">
        <f>'Fit US Avg Rain Fall'!$B$17+'Fit US Avg Rain Fall'!$B$18*'US Avg Rainfall Data'!B580</f>
        <v>-7.3363869557576606</v>
      </c>
      <c r="G580" s="5">
        <f t="shared" si="27"/>
        <v>6.5139981068004999E-4</v>
      </c>
      <c r="H580" s="5">
        <f t="shared" si="28"/>
        <v>1.7913494793701376E-3</v>
      </c>
      <c r="I580" s="19">
        <f t="shared" si="29"/>
        <v>5260402.8921776675</v>
      </c>
      <c r="J580" s="5">
        <f>I580/$C$2*100</f>
        <v>40.902962541402701</v>
      </c>
    </row>
    <row r="581" spans="1:10" x14ac:dyDescent="0.25">
      <c r="A581">
        <v>541</v>
      </c>
      <c r="B581">
        <v>2561</v>
      </c>
      <c r="F581">
        <f>'Fit US Avg Rain Fall'!$B$17+'Fit US Avg Rain Fall'!$B$18*'US Avg Rainfall Data'!B581</f>
        <v>-7.3692669557576522</v>
      </c>
      <c r="G581" s="5">
        <f t="shared" si="27"/>
        <v>6.3033006961210755E-4</v>
      </c>
      <c r="H581" s="5">
        <f t="shared" si="28"/>
        <v>1.7334076914332958E-3</v>
      </c>
      <c r="I581" s="19">
        <f t="shared" si="29"/>
        <v>5260402.8945414051</v>
      </c>
      <c r="J581" s="5">
        <f>I581/$C$2*100</f>
        <v>40.90296255978226</v>
      </c>
    </row>
    <row r="582" spans="1:10" x14ac:dyDescent="0.25">
      <c r="A582">
        <v>542</v>
      </c>
      <c r="B582">
        <v>2562</v>
      </c>
      <c r="F582">
        <f>'Fit US Avg Rain Fall'!$B$17+'Fit US Avg Rain Fall'!$B$18*'US Avg Rainfall Data'!B582</f>
        <v>-7.402146955757658</v>
      </c>
      <c r="G582" s="5">
        <f t="shared" si="27"/>
        <v>6.0994183624709329E-4</v>
      </c>
      <c r="H582" s="5">
        <f t="shared" si="28"/>
        <v>1.6773400496795066E-3</v>
      </c>
      <c r="I582" s="19">
        <f t="shared" si="29"/>
        <v>5260402.8968286868</v>
      </c>
      <c r="J582" s="5">
        <f>I582/$C$2*100</f>
        <v>40.902962577567322</v>
      </c>
    </row>
    <row r="583" spans="1:10" x14ac:dyDescent="0.25">
      <c r="A583">
        <v>543</v>
      </c>
      <c r="B583">
        <v>2563</v>
      </c>
      <c r="F583">
        <f>'Fit US Avg Rain Fall'!$B$17+'Fit US Avg Rain Fall'!$B$18*'US Avg Rainfall Data'!B583</f>
        <v>-7.4350269557576496</v>
      </c>
      <c r="G583" s="5">
        <f t="shared" si="27"/>
        <v>5.9021306699428211E-4</v>
      </c>
      <c r="H583" s="5">
        <f t="shared" si="28"/>
        <v>1.6230859342342757E-3</v>
      </c>
      <c r="I583" s="19">
        <f t="shared" si="29"/>
        <v>5260402.8990419852</v>
      </c>
      <c r="J583" s="5">
        <f>I583/$C$2*100</f>
        <v>40.902962594777122</v>
      </c>
    </row>
    <row r="584" spans="1:10" x14ac:dyDescent="0.25">
      <c r="A584">
        <v>544</v>
      </c>
      <c r="B584">
        <v>2564</v>
      </c>
      <c r="F584">
        <f>'Fit US Avg Rain Fall'!$B$17+'Fit US Avg Rain Fall'!$B$18*'US Avg Rainfall Data'!B584</f>
        <v>-7.4679069557576554</v>
      </c>
      <c r="G584" s="5">
        <f t="shared" si="27"/>
        <v>5.7112243127010467E-4</v>
      </c>
      <c r="H584" s="5">
        <f t="shared" si="28"/>
        <v>1.5705866859927879E-3</v>
      </c>
      <c r="I584" s="19">
        <f t="shared" si="29"/>
        <v>5260402.9011836946</v>
      </c>
      <c r="J584" s="5">
        <f>I584/$C$2*100</f>
        <v>40.902962611430269</v>
      </c>
    </row>
    <row r="585" spans="1:10" x14ac:dyDescent="0.25">
      <c r="A585">
        <v>545</v>
      </c>
      <c r="B585">
        <v>2565</v>
      </c>
      <c r="F585">
        <f>'Fit US Avg Rain Fall'!$B$17+'Fit US Avg Rain Fall'!$B$18*'US Avg Rainfall Data'!B585</f>
        <v>-7.500786955757647</v>
      </c>
      <c r="G585" s="5">
        <f t="shared" si="27"/>
        <v>5.5264928843576421E-4</v>
      </c>
      <c r="H585" s="5">
        <f t="shared" si="28"/>
        <v>1.5197855431983516E-3</v>
      </c>
      <c r="I585" s="19">
        <f t="shared" si="29"/>
        <v>5260402.9032561295</v>
      </c>
      <c r="J585" s="5">
        <f>I585/$C$2*100</f>
        <v>40.90296262754476</v>
      </c>
    </row>
    <row r="586" spans="1:10" x14ac:dyDescent="0.25">
      <c r="A586">
        <v>546</v>
      </c>
      <c r="B586">
        <v>2566</v>
      </c>
      <c r="F586">
        <f>'Fit US Avg Rain Fall'!$B$17+'Fit US Avg Rain Fall'!$B$18*'US Avg Rainfall Data'!B586</f>
        <v>-7.5336669557576528</v>
      </c>
      <c r="G586" s="5">
        <f t="shared" si="27"/>
        <v>5.3477366548068098E-4</v>
      </c>
      <c r="H586" s="5">
        <f t="shared" si="28"/>
        <v>1.4706275800718727E-3</v>
      </c>
      <c r="I586" s="19">
        <f t="shared" si="29"/>
        <v>5260402.9052615305</v>
      </c>
      <c r="J586" s="5">
        <f>I586/$C$2*100</f>
        <v>40.902962643138025</v>
      </c>
    </row>
    <row r="587" spans="1:10" x14ac:dyDescent="0.25">
      <c r="A587">
        <v>547</v>
      </c>
      <c r="B587">
        <v>2567</v>
      </c>
      <c r="F587">
        <f>'Fit US Avg Rain Fall'!$B$17+'Fit US Avg Rain Fall'!$B$18*'US Avg Rainfall Data'!B587</f>
        <v>-7.5665469557576586</v>
      </c>
      <c r="G587" s="5">
        <f t="shared" si="27"/>
        <v>5.1747623542789344E-4</v>
      </c>
      <c r="H587" s="5">
        <f t="shared" si="28"/>
        <v>1.423059647426707E-3</v>
      </c>
      <c r="I587" s="19">
        <f t="shared" si="29"/>
        <v>5260402.9072020669</v>
      </c>
      <c r="J587" s="5">
        <f>I587/$C$2*100</f>
        <v>40.902962658226919</v>
      </c>
    </row>
    <row r="588" spans="1:10" x14ac:dyDescent="0.25">
      <c r="A588">
        <v>548</v>
      </c>
      <c r="B588">
        <v>2568</v>
      </c>
      <c r="F588">
        <f>'Fit US Avg Rain Fall'!$B$17+'Fit US Avg Rain Fall'!$B$18*'US Avg Rainfall Data'!B588</f>
        <v>-7.5994269557576501</v>
      </c>
      <c r="G588" s="5">
        <f t="shared" si="27"/>
        <v>5.0073829643786398E-4</v>
      </c>
      <c r="H588" s="5">
        <f t="shared" si="28"/>
        <v>1.3770303152041258E-3</v>
      </c>
      <c r="I588" s="19">
        <f t="shared" si="29"/>
        <v>5260402.9090798358</v>
      </c>
      <c r="J588" s="5">
        <f>I588/$C$2*100</f>
        <v>40.902962672827762</v>
      </c>
    </row>
    <row r="589" spans="1:10" x14ac:dyDescent="0.25">
      <c r="A589">
        <v>549</v>
      </c>
      <c r="B589">
        <v>2569</v>
      </c>
      <c r="F589">
        <f>'Fit US Avg Rain Fall'!$B$17+'Fit US Avg Rain Fall'!$B$18*'US Avg Rainfall Data'!B589</f>
        <v>-7.6323069557576559</v>
      </c>
      <c r="G589" s="5">
        <f t="shared" si="27"/>
        <v>4.8454175158818341E-4</v>
      </c>
      <c r="H589" s="5">
        <f t="shared" si="28"/>
        <v>1.3324898168675043E-3</v>
      </c>
      <c r="I589" s="19">
        <f t="shared" si="29"/>
        <v>5260402.9108968675</v>
      </c>
      <c r="J589" s="5">
        <f>I589/$C$2*100</f>
        <v>40.902962686956336</v>
      </c>
    </row>
    <row r="590" spans="1:10" x14ac:dyDescent="0.25">
      <c r="A590">
        <v>550</v>
      </c>
      <c r="B590">
        <v>2570</v>
      </c>
      <c r="F590">
        <f>'Fit US Avg Rain Fall'!$B$17+'Fit US Avg Rain Fall'!$B$18*'US Avg Rainfall Data'!B590</f>
        <v>-7.6651869557576475</v>
      </c>
      <c r="G590" s="5">
        <f t="shared" si="27"/>
        <v>4.6886908930737596E-4</v>
      </c>
      <c r="H590" s="5">
        <f t="shared" si="28"/>
        <v>1.2893899955952839E-3</v>
      </c>
      <c r="I590" s="19">
        <f t="shared" si="29"/>
        <v>5260402.9126551263</v>
      </c>
      <c r="J590" s="5">
        <f>I590/$C$2*100</f>
        <v>40.90296270062791</v>
      </c>
    </row>
    <row r="591" spans="1:10" x14ac:dyDescent="0.25">
      <c r="A591">
        <v>551</v>
      </c>
      <c r="B591">
        <v>2571</v>
      </c>
      <c r="F591">
        <f>'Fit US Avg Rain Fall'!$B$17+'Fit US Avg Rain Fall'!$B$18*'US Avg Rainfall Data'!B591</f>
        <v>-7.6980669557576533</v>
      </c>
      <c r="G591" s="5">
        <f t="shared" si="27"/>
        <v>4.5370336444147653E-4</v>
      </c>
      <c r="H591" s="5">
        <f t="shared" si="28"/>
        <v>1.2476842522140604E-3</v>
      </c>
      <c r="I591" s="19">
        <f t="shared" si="29"/>
        <v>5260402.9143565139</v>
      </c>
      <c r="J591" s="5">
        <f>I591/$C$2*100</f>
        <v>40.902962713857278</v>
      </c>
    </row>
    <row r="592" spans="1:10" x14ac:dyDescent="0.25">
      <c r="A592">
        <v>552</v>
      </c>
      <c r="B592">
        <v>2572</v>
      </c>
      <c r="F592">
        <f>'Fit US Avg Rain Fall'!$B$17+'Fit US Avg Rain Fall'!$B$18*'US Avg Rainfall Data'!B592</f>
        <v>-7.7309469557576591</v>
      </c>
      <c r="G592" s="5">
        <f t="shared" si="27"/>
        <v>4.390281799331168E-4</v>
      </c>
      <c r="H592" s="5">
        <f t="shared" si="28"/>
        <v>1.2073274948160712E-3</v>
      </c>
      <c r="I592" s="19">
        <f t="shared" si="29"/>
        <v>5260402.9160028696</v>
      </c>
      <c r="J592" s="5">
        <f>I592/$C$2*100</f>
        <v>40.902962726658728</v>
      </c>
    </row>
    <row r="593" spans="1:10" x14ac:dyDescent="0.25">
      <c r="A593">
        <v>553</v>
      </c>
      <c r="B593">
        <v>2573</v>
      </c>
      <c r="F593">
        <f>'Fit US Avg Rain Fall'!$B$17+'Fit US Avg Rain Fall'!$B$18*'US Avg Rainfall Data'!B593</f>
        <v>-7.7638269557576507</v>
      </c>
      <c r="G593" s="5">
        <f t="shared" si="27"/>
        <v>4.2482766909314007E-4</v>
      </c>
      <c r="H593" s="5">
        <f t="shared" si="28"/>
        <v>1.1682760900061351E-3</v>
      </c>
      <c r="I593" s="19">
        <f t="shared" si="29"/>
        <v>5260402.9175959732</v>
      </c>
      <c r="J593" s="5">
        <f>I593/$C$2*100</f>
        <v>40.902962739046124</v>
      </c>
    </row>
    <row r="594" spans="1:10" x14ac:dyDescent="0.25">
      <c r="A594">
        <v>554</v>
      </c>
      <c r="B594">
        <v>2574</v>
      </c>
      <c r="F594">
        <f>'Fit US Avg Rain Fall'!$B$17+'Fit US Avg Rain Fall'!$B$18*'US Avg Rainfall Data'!B594</f>
        <v>-7.7967069557576565</v>
      </c>
      <c r="G594" s="5">
        <f t="shared" si="27"/>
        <v>4.1108647844564954E-4</v>
      </c>
      <c r="H594" s="5">
        <f t="shared" si="28"/>
        <v>1.1304878157255363E-3</v>
      </c>
      <c r="I594" s="19">
        <f t="shared" si="29"/>
        <v>5260402.9191375477</v>
      </c>
      <c r="J594" s="5">
        <f>I594/$C$2*100</f>
        <v>40.902962751032838</v>
      </c>
    </row>
    <row r="595" spans="1:10" x14ac:dyDescent="0.25">
      <c r="A595">
        <v>555</v>
      </c>
      <c r="B595">
        <v>2575</v>
      </c>
      <c r="F595">
        <f>'Fit US Avg Rain Fall'!$B$17+'Fit US Avg Rain Fall'!$B$18*'US Avg Rainfall Data'!B595</f>
        <v>-7.8295869557576481</v>
      </c>
      <c r="G595" s="5">
        <f t="shared" si="27"/>
        <v>3.9778975112799846E-4</v>
      </c>
      <c r="H595" s="5">
        <f t="shared" si="28"/>
        <v>1.0939218156019957E-3</v>
      </c>
      <c r="I595" s="19">
        <f t="shared" si="29"/>
        <v>5260402.9206292592</v>
      </c>
      <c r="J595" s="5">
        <f>I595/$C$2*100</f>
        <v>40.902962762631837</v>
      </c>
    </row>
    <row r="596" spans="1:10" x14ac:dyDescent="0.25">
      <c r="A596">
        <v>556</v>
      </c>
      <c r="B596">
        <v>2576</v>
      </c>
      <c r="F596">
        <f>'Fit US Avg Rain Fall'!$B$17+'Fit US Avg Rain Fall'!$B$18*'US Avg Rainfall Data'!B596</f>
        <v>-7.8624669557576539</v>
      </c>
      <c r="G596" s="5">
        <f t="shared" si="27"/>
        <v>3.8492311082762471E-4</v>
      </c>
      <c r="H596" s="5">
        <f t="shared" si="28"/>
        <v>1.0585385547759679E-3</v>
      </c>
      <c r="I596" s="19">
        <f t="shared" si="29"/>
        <v>5260402.9220727207</v>
      </c>
      <c r="J596" s="5">
        <f>I596/$C$2*100</f>
        <v>40.90296277385567</v>
      </c>
    </row>
    <row r="597" spans="1:10" x14ac:dyDescent="0.25">
      <c r="A597">
        <v>557</v>
      </c>
      <c r="B597">
        <v>2577</v>
      </c>
      <c r="F597">
        <f>'Fit US Avg Rain Fall'!$B$17+'Fit US Avg Rain Fall'!$B$18*'US Avg Rainfall Data'!B597</f>
        <v>-7.8953469557576597</v>
      </c>
      <c r="G597" s="5">
        <f t="shared" si="27"/>
        <v>3.7247264623854E-4</v>
      </c>
      <c r="H597" s="5">
        <f t="shared" si="28"/>
        <v>1.024299777155985E-3</v>
      </c>
      <c r="I597" s="19">
        <f t="shared" si="29"/>
        <v>5260402.9234694932</v>
      </c>
      <c r="J597" s="5">
        <f>I597/$C$2*100</f>
        <v>40.902962784716458</v>
      </c>
    </row>
    <row r="598" spans="1:10" x14ac:dyDescent="0.25">
      <c r="A598">
        <v>558</v>
      </c>
      <c r="B598">
        <v>2578</v>
      </c>
      <c r="F598">
        <f>'Fit US Avg Rain Fall'!$B$17+'Fit US Avg Rain Fall'!$B$18*'US Avg Rainfall Data'!B598</f>
        <v>-7.9282269557576512</v>
      </c>
      <c r="G598" s="5">
        <f t="shared" si="27"/>
        <v>3.6042489602052213E-4</v>
      </c>
      <c r="H598" s="5">
        <f t="shared" si="28"/>
        <v>9.9116846405643581E-4</v>
      </c>
      <c r="I598" s="19">
        <f t="shared" si="29"/>
        <v>5260402.9248210862</v>
      </c>
      <c r="J598" s="5">
        <f>I598/$C$2*100</f>
        <v>40.902962795225953</v>
      </c>
    </row>
    <row r="599" spans="1:10" x14ac:dyDescent="0.25">
      <c r="A599">
        <v>559</v>
      </c>
      <c r="B599">
        <v>2579</v>
      </c>
      <c r="F599">
        <f>'Fit US Avg Rain Fall'!$B$17+'Fit US Avg Rain Fall'!$B$18*'US Avg Rainfall Data'!B599</f>
        <v>-7.961106955757657</v>
      </c>
      <c r="G599" s="5">
        <f t="shared" si="27"/>
        <v>3.4876683424480922E-4</v>
      </c>
      <c r="H599" s="5">
        <f t="shared" si="28"/>
        <v>9.5910879417322541E-4</v>
      </c>
      <c r="I599" s="19">
        <f t="shared" si="29"/>
        <v>5260402.9261289621</v>
      </c>
      <c r="J599" s="5">
        <f>I599/$C$2*100</f>
        <v>40.902962805395518</v>
      </c>
    </row>
    <row r="600" spans="1:10" x14ac:dyDescent="0.25">
      <c r="A600">
        <v>560</v>
      </c>
      <c r="B600">
        <v>2580</v>
      </c>
      <c r="F600">
        <f>'Fit US Avg Rain Fall'!$B$17+'Fit US Avg Rain Fall'!$B$18*'US Avg Rainfall Data'!B600</f>
        <v>-7.9939869557576486</v>
      </c>
      <c r="G600" s="5">
        <f t="shared" si="27"/>
        <v>3.3748585631060852E-4</v>
      </c>
      <c r="H600" s="5">
        <f t="shared" si="28"/>
        <v>9.2808610485417347E-4</v>
      </c>
      <c r="I600" s="19">
        <f t="shared" si="29"/>
        <v>5260402.9273945345</v>
      </c>
      <c r="J600" s="5">
        <f>I600/$C$2*100</f>
        <v>40.902962815236137</v>
      </c>
    </row>
    <row r="601" spans="1:10" x14ac:dyDescent="0.25">
      <c r="A601">
        <v>561</v>
      </c>
      <c r="B601">
        <v>2581</v>
      </c>
      <c r="F601">
        <f>'Fit US Avg Rain Fall'!$B$17+'Fit US Avg Rain Fall'!$B$18*'US Avg Rainfall Data'!B601</f>
        <v>-8.0268669557576544</v>
      </c>
      <c r="G601" s="5">
        <f t="shared" si="27"/>
        <v>3.2656976531706506E-4</v>
      </c>
      <c r="H601" s="5">
        <f t="shared" si="28"/>
        <v>8.9806685462192888E-4</v>
      </c>
      <c r="I601" s="19">
        <f t="shared" si="29"/>
        <v>5260402.9286191715</v>
      </c>
      <c r="J601" s="5">
        <f>I601/$C$2*100</f>
        <v>40.902962824758468</v>
      </c>
    </row>
    <row r="602" spans="1:10" x14ac:dyDescent="0.25">
      <c r="A602">
        <v>562</v>
      </c>
      <c r="B602">
        <v>2582</v>
      </c>
      <c r="F602">
        <f>'Fit US Avg Rain Fall'!$B$17+'Fit US Avg Rain Fall'!$B$18*'US Avg Rainfall Data'!B602</f>
        <v>-8.0597469557576602</v>
      </c>
      <c r="G602" s="5">
        <f t="shared" si="27"/>
        <v>3.16006758876107E-4</v>
      </c>
      <c r="H602" s="5">
        <f t="shared" si="28"/>
        <v>8.6901858690929422E-4</v>
      </c>
      <c r="I602" s="19">
        <f t="shared" si="29"/>
        <v>5260402.9298041975</v>
      </c>
      <c r="J602" s="5">
        <f>I602/$C$2*100</f>
        <v>40.902962833972794</v>
      </c>
    </row>
    <row r="603" spans="1:10" x14ac:dyDescent="0.25">
      <c r="A603">
        <v>563</v>
      </c>
      <c r="B603">
        <v>2583</v>
      </c>
      <c r="F603">
        <f>'Fit US Avg Rain Fall'!$B$17+'Fit US Avg Rain Fall'!$B$18*'US Avg Rainfall Data'!B603</f>
        <v>-8.0926269557576518</v>
      </c>
      <c r="G603" s="5">
        <f t="shared" si="27"/>
        <v>3.0578541635178501E-4</v>
      </c>
      <c r="H603" s="5">
        <f t="shared" si="28"/>
        <v>8.4090989496740881E-4</v>
      </c>
      <c r="I603" s="19">
        <f t="shared" si="29"/>
        <v>5260402.9309508931</v>
      </c>
      <c r="J603" s="5">
        <f>I603/$C$2*100</f>
        <v>40.902962842889082</v>
      </c>
    </row>
    <row r="604" spans="1:10" x14ac:dyDescent="0.25">
      <c r="A604">
        <v>564</v>
      </c>
      <c r="B604">
        <v>2584</v>
      </c>
      <c r="F604">
        <f>'Fit US Avg Rain Fall'!$B$17+'Fit US Avg Rain Fall'!$B$18*'US Avg Rainfall Data'!B604</f>
        <v>-8.1255069557576576</v>
      </c>
      <c r="G604" s="5">
        <f t="shared" si="27"/>
        <v>2.9589468651236171E-4</v>
      </c>
      <c r="H604" s="5">
        <f t="shared" si="28"/>
        <v>8.1371038790899468E-4</v>
      </c>
      <c r="I604" s="19">
        <f t="shared" si="29"/>
        <v>5260402.9320604987</v>
      </c>
      <c r="J604" s="5">
        <f>I604/$C$2*100</f>
        <v>40.902962851516968</v>
      </c>
    </row>
    <row r="605" spans="1:10" x14ac:dyDescent="0.25">
      <c r="A605">
        <v>565</v>
      </c>
      <c r="B605">
        <v>2585</v>
      </c>
      <c r="F605">
        <f>'Fit US Avg Rain Fall'!$B$17+'Fit US Avg Rain Fall'!$B$18*'US Avg Rainfall Data'!B605</f>
        <v>-8.1583869557576492</v>
      </c>
      <c r="G605" s="5">
        <f t="shared" si="27"/>
        <v>2.8632387558184141E-4</v>
      </c>
      <c r="H605" s="5">
        <f t="shared" si="28"/>
        <v>7.8739065785006393E-4</v>
      </c>
      <c r="I605" s="19">
        <f t="shared" si="29"/>
        <v>5260402.9331342131</v>
      </c>
      <c r="J605" s="5">
        <f>I605/$C$2*100</f>
        <v>40.902962859865774</v>
      </c>
    </row>
    <row r="606" spans="1:10" x14ac:dyDescent="0.25">
      <c r="A606">
        <v>566</v>
      </c>
      <c r="B606">
        <v>2586</v>
      </c>
      <c r="F606">
        <f>'Fit US Avg Rain Fall'!$B$17+'Fit US Avg Rain Fall'!$B$18*'US Avg Rainfall Data'!B606</f>
        <v>-8.191266955757655</v>
      </c>
      <c r="G606" s="5">
        <f t="shared" si="27"/>
        <v>2.7706263567791261E-4</v>
      </c>
      <c r="H606" s="5">
        <f t="shared" si="28"/>
        <v>7.6192224811425966E-4</v>
      </c>
      <c r="I606" s="19">
        <f t="shared" si="29"/>
        <v>5260402.9341731984</v>
      </c>
      <c r="J606" s="5">
        <f>I606/$C$2*100</f>
        <v>40.902962867944545</v>
      </c>
    </row>
    <row r="607" spans="1:10" x14ac:dyDescent="0.25">
      <c r="A607">
        <v>567</v>
      </c>
      <c r="B607">
        <v>2587</v>
      </c>
      <c r="F607">
        <f>'Fit US Avg Rain Fall'!$B$17+'Fit US Avg Rain Fall'!$B$18*'US Avg Rainfall Data'!B607</f>
        <v>-8.2241469557576607</v>
      </c>
      <c r="G607" s="5">
        <f t="shared" si="27"/>
        <v>2.68100953623932E-4</v>
      </c>
      <c r="H607" s="5">
        <f t="shared" si="28"/>
        <v>7.3727762246581299E-4</v>
      </c>
      <c r="I607" s="19">
        <f t="shared" si="29"/>
        <v>5260402.935178577</v>
      </c>
      <c r="J607" s="5">
        <f>I607/$C$2*100</f>
        <v>40.902962875761993</v>
      </c>
    </row>
    <row r="608" spans="1:10" x14ac:dyDescent="0.25">
      <c r="A608">
        <v>568</v>
      </c>
      <c r="B608">
        <v>2588</v>
      </c>
      <c r="F608">
        <f>'Fit US Avg Rain Fall'!$B$17+'Fit US Avg Rain Fall'!$B$18*'US Avg Rainfall Data'!B608</f>
        <v>-8.2570269557576523</v>
      </c>
      <c r="G608" s="5">
        <f t="shared" si="27"/>
        <v>2.5942914012274683E-4</v>
      </c>
      <c r="H608" s="5">
        <f t="shared" si="28"/>
        <v>7.134301353375538E-4</v>
      </c>
      <c r="I608" s="19">
        <f t="shared" si="29"/>
        <v>5260402.9361514365</v>
      </c>
      <c r="J608" s="5">
        <f>I608/$C$2*100</f>
        <v>40.902962883326595</v>
      </c>
    </row>
    <row r="609" spans="1:10" x14ac:dyDescent="0.25">
      <c r="A609">
        <v>569</v>
      </c>
      <c r="B609">
        <v>2589</v>
      </c>
      <c r="F609">
        <f>'Fit US Avg Rain Fall'!$B$17+'Fit US Avg Rain Fall'!$B$18*'US Avg Rainfall Data'!B609</f>
        <v>-8.2899069557576581</v>
      </c>
      <c r="G609" s="5">
        <f t="shared" si="27"/>
        <v>2.5103781928069587E-4</v>
      </c>
      <c r="H609" s="5">
        <f t="shared" si="28"/>
        <v>6.9035400302191368E-4</v>
      </c>
      <c r="I609" s="19">
        <f t="shared" si="29"/>
        <v>5260402.9370928286</v>
      </c>
      <c r="J609" s="5">
        <f>I609/$C$2*100</f>
        <v>40.902962890646513</v>
      </c>
    </row>
    <row r="610" spans="1:10" x14ac:dyDescent="0.25">
      <c r="A610">
        <v>570</v>
      </c>
      <c r="B610">
        <v>2590</v>
      </c>
      <c r="F610">
        <f>'Fit US Avg Rain Fall'!$B$17+'Fit US Avg Rain Fall'!$B$18*'US Avg Rainfall Data'!B610</f>
        <v>-8.3227869557576497</v>
      </c>
      <c r="G610" s="5">
        <f t="shared" si="27"/>
        <v>2.4291791847049567E-4</v>
      </c>
      <c r="H610" s="5">
        <f t="shared" si="28"/>
        <v>6.6802427579386314E-4</v>
      </c>
      <c r="I610" s="19">
        <f t="shared" si="29"/>
        <v>5260402.938003771</v>
      </c>
      <c r="J610" s="5">
        <f>I610/$C$2*100</f>
        <v>40.902962897729665</v>
      </c>
    </row>
    <row r="611" spans="1:10" x14ac:dyDescent="0.25">
      <c r="A611">
        <v>571</v>
      </c>
      <c r="B611">
        <v>2591</v>
      </c>
      <c r="F611">
        <f>'Fit US Avg Rain Fall'!$B$17+'Fit US Avg Rain Fall'!$B$18*'US Avg Rainfall Data'!B611</f>
        <v>-8.3556669557576555</v>
      </c>
      <c r="G611" s="5">
        <f t="shared" si="27"/>
        <v>2.350606585219615E-4</v>
      </c>
      <c r="H611" s="5">
        <f t="shared" si="28"/>
        <v>6.4641681093539417E-4</v>
      </c>
      <c r="I611" s="19">
        <f t="shared" si="29"/>
        <v>5260402.9388852483</v>
      </c>
      <c r="J611" s="5">
        <f>I611/$C$2*100</f>
        <v>40.90296290458371</v>
      </c>
    </row>
    <row r="612" spans="1:10" x14ac:dyDescent="0.25">
      <c r="A612">
        <v>572</v>
      </c>
      <c r="B612">
        <v>2592</v>
      </c>
      <c r="F612">
        <f>'Fit US Avg Rain Fall'!$B$17+'Fit US Avg Rain Fall'!$B$18*'US Avg Rainfall Data'!B612</f>
        <v>-8.3885469557576471</v>
      </c>
      <c r="G612" s="5">
        <f t="shared" si="27"/>
        <v>2.2745754423006867E-4</v>
      </c>
      <c r="H612" s="5">
        <f t="shared" si="28"/>
        <v>6.2550824663268887E-4</v>
      </c>
      <c r="I612" s="19">
        <f t="shared" si="29"/>
        <v>5260402.939738214</v>
      </c>
      <c r="J612" s="5">
        <f>I612/$C$2*100</f>
        <v>40.902962911216065</v>
      </c>
    </row>
    <row r="613" spans="1:10" x14ac:dyDescent="0.25">
      <c r="A613">
        <v>573</v>
      </c>
      <c r="B613">
        <v>2593</v>
      </c>
      <c r="F613">
        <f>'Fit US Avg Rain Fall'!$B$17+'Fit US Avg Rain Fall'!$B$18*'US Avg Rainfall Data'!B613</f>
        <v>-8.4214269557576529</v>
      </c>
      <c r="G613" s="5">
        <f t="shared" si="27"/>
        <v>2.2010035516997913E-4</v>
      </c>
      <c r="H613" s="5">
        <f t="shared" si="28"/>
        <v>6.0527597671744256E-4</v>
      </c>
      <c r="I613" s="19">
        <f t="shared" si="29"/>
        <v>5260402.9405635903</v>
      </c>
      <c r="J613" s="5">
        <f>I613/$C$2*100</f>
        <v>40.902962917633886</v>
      </c>
    </row>
    <row r="614" spans="1:10" x14ac:dyDescent="0.25">
      <c r="A614">
        <v>574</v>
      </c>
      <c r="B614">
        <v>2594</v>
      </c>
      <c r="F614">
        <f>'Fit US Avg Rain Fall'!$B$17+'Fit US Avg Rain Fall'!$B$18*'US Avg Rainfall Data'!B614</f>
        <v>-8.4543069557576587</v>
      </c>
      <c r="G614" s="5">
        <f t="shared" si="27"/>
        <v>2.1298113680920898E-4</v>
      </c>
      <c r="H614" s="5">
        <f t="shared" si="28"/>
        <v>5.8569812622532474E-4</v>
      </c>
      <c r="I614" s="19">
        <f t="shared" si="29"/>
        <v>5260402.9413622702</v>
      </c>
      <c r="J614" s="5">
        <f>I614/$C$2*100</f>
        <v>40.902962923844129</v>
      </c>
    </row>
    <row r="615" spans="1:10" x14ac:dyDescent="0.25">
      <c r="A615">
        <v>575</v>
      </c>
      <c r="B615">
        <v>2595</v>
      </c>
      <c r="F615">
        <f>'Fit US Avg Rain Fall'!$B$17+'Fit US Avg Rain Fall'!$B$18*'US Avg Rainfall Data'!B615</f>
        <v>-8.4871869557576503</v>
      </c>
      <c r="G615" s="5">
        <f t="shared" si="27"/>
        <v>2.0609219190724281E-4</v>
      </c>
      <c r="H615" s="5">
        <f t="shared" si="28"/>
        <v>5.6675352774491778E-4</v>
      </c>
      <c r="I615" s="19">
        <f t="shared" si="29"/>
        <v>5260402.9421351161</v>
      </c>
      <c r="J615" s="5">
        <f>I615/$C$2*100</f>
        <v>40.902962929853494</v>
      </c>
    </row>
    <row r="616" spans="1:10" x14ac:dyDescent="0.25">
      <c r="A616">
        <v>576</v>
      </c>
      <c r="B616">
        <v>2596</v>
      </c>
      <c r="F616">
        <f>'Fit US Avg Rain Fall'!$B$17+'Fit US Avg Rain Fall'!$B$18*'US Avg Rainfall Data'!B616</f>
        <v>-8.520066955757656</v>
      </c>
      <c r="G616" s="5">
        <f t="shared" si="27"/>
        <v>1.9942607219333182E-4</v>
      </c>
      <c r="H616" s="5">
        <f t="shared" si="28"/>
        <v>5.4842169853166253E-4</v>
      </c>
      <c r="I616" s="19">
        <f t="shared" si="29"/>
        <v>5260402.9428829635</v>
      </c>
      <c r="J616" s="5">
        <f>I616/$C$2*100</f>
        <v>40.902962935668477</v>
      </c>
    </row>
    <row r="617" spans="1:10" x14ac:dyDescent="0.25">
      <c r="A617">
        <v>577</v>
      </c>
      <c r="B617">
        <v>2597</v>
      </c>
      <c r="F617">
        <f>'Fit US Avg Rain Fall'!$B$17+'Fit US Avg Rain Fall'!$B$18*'US Avg Rainfall Data'!B617</f>
        <v>-8.5529469557576476</v>
      </c>
      <c r="G617" s="5">
        <f t="shared" si="27"/>
        <v>1.9297557031350529E-4</v>
      </c>
      <c r="H617" s="5">
        <f t="shared" si="28"/>
        <v>5.3068281836213954E-4</v>
      </c>
      <c r="I617" s="19">
        <f t="shared" si="29"/>
        <v>5260402.9436066216</v>
      </c>
      <c r="J617" s="5">
        <f>I617/$C$2*100</f>
        <v>40.902962941295378</v>
      </c>
    </row>
    <row r="618" spans="1:10" x14ac:dyDescent="0.25">
      <c r="A618">
        <v>578</v>
      </c>
      <c r="B618">
        <v>2598</v>
      </c>
      <c r="F618">
        <f>'Fit US Avg Rain Fall'!$B$17+'Fit US Avg Rain Fall'!$B$18*'US Avg Rainfall Data'!B618</f>
        <v>-8.5858269557576534</v>
      </c>
      <c r="G618" s="5">
        <f t="shared" ref="G618:G681" si="30">EXP(F618)</f>
        <v>1.8673371203801543E-4</v>
      </c>
      <c r="H618" s="5">
        <f t="shared" ref="H618:H681" si="31">G618*44/16</f>
        <v>5.1351770810454246E-4</v>
      </c>
      <c r="I618" s="19">
        <f t="shared" ref="I618:I681" si="32">I617+G618+H618</f>
        <v>5260402.9443068728</v>
      </c>
      <c r="J618" s="5">
        <f>I618/$C$2*100</f>
        <v>40.902962946740274</v>
      </c>
    </row>
    <row r="619" spans="1:10" x14ac:dyDescent="0.25">
      <c r="A619">
        <v>579</v>
      </c>
      <c r="B619">
        <v>2599</v>
      </c>
      <c r="F619">
        <f>'Fit US Avg Rain Fall'!$B$17+'Fit US Avg Rain Fall'!$B$18*'US Avg Rainfall Data'!B619</f>
        <v>-8.6187069557576592</v>
      </c>
      <c r="G619" s="5">
        <f t="shared" si="30"/>
        <v>1.8069374872087702E-4</v>
      </c>
      <c r="H619" s="5">
        <f t="shared" si="31"/>
        <v>4.9690780898241176E-4</v>
      </c>
      <c r="I619" s="19">
        <f t="shared" si="32"/>
        <v>5260402.9449844742</v>
      </c>
      <c r="J619" s="5">
        <f>I619/$C$2*100</f>
        <v>40.902962952009055</v>
      </c>
    </row>
    <row r="620" spans="1:10" x14ac:dyDescent="0.25">
      <c r="A620">
        <v>580</v>
      </c>
      <c r="B620">
        <v>2600</v>
      </c>
      <c r="F620">
        <f>'Fit US Avg Rain Fall'!$B$17+'Fit US Avg Rain Fall'!$B$18*'US Avg Rainfall Data'!B620</f>
        <v>-8.6515869557576508</v>
      </c>
      <c r="G620" s="5">
        <f t="shared" si="30"/>
        <v>1.748491500032782E-4</v>
      </c>
      <c r="H620" s="5">
        <f t="shared" si="31"/>
        <v>4.8083516250901502E-4</v>
      </c>
      <c r="I620" s="19">
        <f t="shared" si="32"/>
        <v>5260402.9456401588</v>
      </c>
      <c r="J620" s="5">
        <f>I620/$C$2*100</f>
        <v>40.90296295710742</v>
      </c>
    </row>
    <row r="621" spans="1:10" x14ac:dyDescent="0.25">
      <c r="A621">
        <v>581</v>
      </c>
      <c r="B621">
        <v>2601</v>
      </c>
      <c r="F621">
        <f>'Fit US Avg Rain Fall'!$B$17+'Fit US Avg Rain Fall'!$B$18*'US Avg Rainfall Data'!B621</f>
        <v>-8.6844669557576566</v>
      </c>
      <c r="G621" s="5">
        <f t="shared" si="30"/>
        <v>1.6919359675300258E-4</v>
      </c>
      <c r="H621" s="5">
        <f t="shared" si="31"/>
        <v>4.6528239107075707E-4</v>
      </c>
      <c r="I621" s="19">
        <f t="shared" si="32"/>
        <v>5260402.9462746345</v>
      </c>
      <c r="J621" s="5">
        <f>I621/$C$2*100</f>
        <v>40.902962962040867</v>
      </c>
    </row>
    <row r="622" spans="1:10" x14ac:dyDescent="0.25">
      <c r="A622">
        <v>582</v>
      </c>
      <c r="B622">
        <v>2602</v>
      </c>
      <c r="F622">
        <f>'Fit US Avg Rain Fall'!$B$17+'Fit US Avg Rain Fall'!$B$18*'US Avg Rainfall Data'!B622</f>
        <v>-8.7173469557576482</v>
      </c>
      <c r="G622" s="5">
        <f t="shared" si="30"/>
        <v>1.6372097423225301E-4</v>
      </c>
      <c r="H622" s="5">
        <f t="shared" si="31"/>
        <v>4.5023267913869581E-4</v>
      </c>
      <c r="I622" s="19">
        <f t="shared" si="32"/>
        <v>5260402.9468885884</v>
      </c>
      <c r="J622" s="5">
        <f>I622/$C$2*100</f>
        <v>40.902962966814748</v>
      </c>
    </row>
    <row r="623" spans="1:10" x14ac:dyDescent="0.25">
      <c r="A623">
        <v>583</v>
      </c>
      <c r="B623">
        <v>2603</v>
      </c>
      <c r="F623">
        <f>'Fit US Avg Rain Fall'!$B$17+'Fit US Avg Rain Fall'!$B$18*'US Avg Rainfall Data'!B623</f>
        <v>-8.750226955757654</v>
      </c>
      <c r="G623" s="5">
        <f t="shared" si="30"/>
        <v>1.5842536548642757E-4</v>
      </c>
      <c r="H623" s="5">
        <f t="shared" si="31"/>
        <v>4.3566975508767584E-4</v>
      </c>
      <c r="I623" s="19">
        <f t="shared" si="32"/>
        <v>5260402.9474826837</v>
      </c>
      <c r="J623" s="5">
        <f>I623/$C$2*100</f>
        <v>40.902962971434214</v>
      </c>
    </row>
    <row r="624" spans="1:10" x14ac:dyDescent="0.25">
      <c r="A624">
        <v>584</v>
      </c>
      <c r="B624">
        <v>2604</v>
      </c>
      <c r="F624">
        <f>'Fit US Avg Rain Fall'!$B$17+'Fit US Avg Rain Fall'!$B$18*'US Avg Rainfall Data'!B624</f>
        <v>-8.7831069557576598</v>
      </c>
      <c r="G624" s="5">
        <f t="shared" si="30"/>
        <v>1.5330104494677341E-4</v>
      </c>
      <c r="H624" s="5">
        <f t="shared" si="31"/>
        <v>4.2157787360362685E-4</v>
      </c>
      <c r="I624" s="19">
        <f t="shared" si="32"/>
        <v>5260402.948057563</v>
      </c>
      <c r="J624" s="5">
        <f>I624/$C$2*100</f>
        <v>40.902962975904266</v>
      </c>
    </row>
    <row r="625" spans="1:10" x14ac:dyDescent="0.25">
      <c r="A625">
        <v>585</v>
      </c>
      <c r="B625">
        <v>2605</v>
      </c>
      <c r="F625">
        <f>'Fit US Avg Rain Fall'!$B$17+'Fit US Avg Rain Fall'!$B$18*'US Avg Rainfall Data'!B625</f>
        <v>-8.8159869557576513</v>
      </c>
      <c r="G625" s="5">
        <f t="shared" si="30"/>
        <v>1.4834247223994158E-4</v>
      </c>
      <c r="H625" s="5">
        <f t="shared" si="31"/>
        <v>4.0794179865983932E-4</v>
      </c>
      <c r="I625" s="19">
        <f t="shared" si="32"/>
        <v>5260402.9486138476</v>
      </c>
      <c r="J625" s="5">
        <f>I625/$C$2*100</f>
        <v>40.902962980229731</v>
      </c>
    </row>
    <row r="626" spans="1:10" x14ac:dyDescent="0.25">
      <c r="A626">
        <v>586</v>
      </c>
      <c r="B626">
        <v>2606</v>
      </c>
      <c r="F626">
        <f>'Fit US Avg Rain Fall'!$B$17+'Fit US Avg Rain Fall'!$B$18*'US Avg Rainfall Data'!B626</f>
        <v>-8.8488669557576571</v>
      </c>
      <c r="G626" s="5">
        <f t="shared" si="30"/>
        <v>1.4354428619777442E-4</v>
      </c>
      <c r="H626" s="5">
        <f t="shared" si="31"/>
        <v>3.9474678704387963E-4</v>
      </c>
      <c r="I626" s="19">
        <f t="shared" si="32"/>
        <v>5260402.949152139</v>
      </c>
      <c r="J626" s="5">
        <f>I626/$C$2*100</f>
        <v>40.902962984415289</v>
      </c>
    </row>
    <row r="627" spans="1:10" x14ac:dyDescent="0.25">
      <c r="A627">
        <v>587</v>
      </c>
      <c r="B627">
        <v>2607</v>
      </c>
      <c r="F627">
        <f>'Fit US Avg Rain Fall'!$B$17+'Fit US Avg Rain Fall'!$B$18*'US Avg Rainfall Data'!B627</f>
        <v>-8.8817469557576487</v>
      </c>
      <c r="G627" s="5">
        <f t="shared" si="30"/>
        <v>1.3890129906086955E-4</v>
      </c>
      <c r="H627" s="5">
        <f t="shared" si="31"/>
        <v>3.8197857241739126E-4</v>
      </c>
      <c r="I627" s="19">
        <f t="shared" si="32"/>
        <v>5260402.9496730184</v>
      </c>
      <c r="J627" s="5">
        <f>I627/$C$2*100</f>
        <v>40.902962988465461</v>
      </c>
    </row>
    <row r="628" spans="1:10" x14ac:dyDescent="0.25">
      <c r="A628">
        <v>588</v>
      </c>
      <c r="B628">
        <v>2608</v>
      </c>
      <c r="F628">
        <f>'Fit US Avg Rain Fall'!$B$17+'Fit US Avg Rain Fall'!$B$18*'US Avg Rainfall Data'!B628</f>
        <v>-8.9146269557576545</v>
      </c>
      <c r="G628" s="5">
        <f t="shared" si="30"/>
        <v>1.3440849086960023E-4</v>
      </c>
      <c r="H628" s="5">
        <f t="shared" si="31"/>
        <v>3.6962334989140065E-4</v>
      </c>
      <c r="I628" s="19">
        <f t="shared" si="32"/>
        <v>5260402.9501770502</v>
      </c>
      <c r="J628" s="5">
        <f>I628/$C$2*100</f>
        <v>40.902962992384623</v>
      </c>
    </row>
    <row r="629" spans="1:10" x14ac:dyDescent="0.25">
      <c r="A629">
        <v>589</v>
      </c>
      <c r="B629">
        <v>2609</v>
      </c>
      <c r="F629">
        <f>'Fit US Avg Rain Fall'!$B$17+'Fit US Avg Rain Fall'!$B$18*'US Avg Rainfall Data'!B629</f>
        <v>-8.9475069557576603</v>
      </c>
      <c r="G629" s="5">
        <f t="shared" si="30"/>
        <v>1.3006100403659045E-4</v>
      </c>
      <c r="H629" s="5">
        <f t="shared" si="31"/>
        <v>3.5766776110062376E-4</v>
      </c>
      <c r="I629" s="19">
        <f t="shared" si="32"/>
        <v>5260402.9506647792</v>
      </c>
      <c r="J629" s="5">
        <f>I629/$C$2*100</f>
        <v>40.902962996177024</v>
      </c>
    </row>
    <row r="630" spans="1:10" x14ac:dyDescent="0.25">
      <c r="A630">
        <v>590</v>
      </c>
      <c r="B630">
        <v>2610</v>
      </c>
      <c r="F630">
        <f>'Fit US Avg Rain Fall'!$B$17+'Fit US Avg Rain Fall'!$B$18*'US Avg Rainfall Data'!B630</f>
        <v>-8.9803869557576519</v>
      </c>
      <c r="G630" s="5">
        <f t="shared" si="30"/>
        <v>1.2585413809472487E-4</v>
      </c>
      <c r="H630" s="5">
        <f t="shared" si="31"/>
        <v>3.4609887976049338E-4</v>
      </c>
      <c r="I630" s="19">
        <f t="shared" si="32"/>
        <v>5260402.9511367325</v>
      </c>
      <c r="J630" s="5">
        <f>I630/$C$2*100</f>
        <v>40.902962999846757</v>
      </c>
    </row>
    <row r="631" spans="1:10" x14ac:dyDescent="0.25">
      <c r="A631">
        <v>591</v>
      </c>
      <c r="B631">
        <v>2611</v>
      </c>
      <c r="F631">
        <f>'Fit US Avg Rain Fall'!$B$17+'Fit US Avg Rain Fall'!$B$18*'US Avg Rainfall Data'!B631</f>
        <v>-9.0132669557576577</v>
      </c>
      <c r="G631" s="5">
        <f t="shared" si="30"/>
        <v>1.2178334461503731E-4</v>
      </c>
      <c r="H631" s="5">
        <f t="shared" si="31"/>
        <v>3.3490419769135262E-4</v>
      </c>
      <c r="I631" s="19">
        <f t="shared" si="32"/>
        <v>5260402.9515934205</v>
      </c>
      <c r="J631" s="5">
        <f>I631/$C$2*100</f>
        <v>40.902963003397794</v>
      </c>
    </row>
    <row r="632" spans="1:10" x14ac:dyDescent="0.25">
      <c r="A632">
        <v>592</v>
      </c>
      <c r="B632">
        <v>2612</v>
      </c>
      <c r="F632">
        <f>'Fit US Avg Rain Fall'!$B$17+'Fit US Avg Rain Fall'!$B$18*'US Avg Rainfall Data'!B632</f>
        <v>-9.0461469557576493</v>
      </c>
      <c r="G632" s="5">
        <f t="shared" si="30"/>
        <v>1.178442222889991E-4</v>
      </c>
      <c r="H632" s="5">
        <f t="shared" si="31"/>
        <v>3.2407161129474751E-4</v>
      </c>
      <c r="I632" s="19">
        <f t="shared" si="32"/>
        <v>5260402.9520353358</v>
      </c>
      <c r="J632" s="5">
        <f>I632/$C$2*100</f>
        <v>40.902963006833971</v>
      </c>
    </row>
    <row r="633" spans="1:10" x14ac:dyDescent="0.25">
      <c r="A633">
        <v>593</v>
      </c>
      <c r="B633">
        <v>2613</v>
      </c>
      <c r="F633">
        <f>'Fit US Avg Rain Fall'!$B$17+'Fit US Avg Rain Fall'!$B$18*'US Avg Rainfall Data'!B633</f>
        <v>-9.0790269557576551</v>
      </c>
      <c r="G633" s="5">
        <f t="shared" si="30"/>
        <v>1.1403251216984636E-4</v>
      </c>
      <c r="H633" s="5">
        <f t="shared" si="31"/>
        <v>3.1358940846707751E-4</v>
      </c>
      <c r="I633" s="19">
        <f t="shared" si="32"/>
        <v>5260402.9524629572</v>
      </c>
      <c r="J633" s="5">
        <f>I633/$C$2*100</f>
        <v>40.902963010158992</v>
      </c>
    </row>
    <row r="634" spans="1:10" x14ac:dyDescent="0.25">
      <c r="A634">
        <v>594</v>
      </c>
      <c r="B634">
        <v>2614</v>
      </c>
      <c r="F634">
        <f>'Fit US Avg Rain Fall'!$B$17+'Fit US Avg Rain Fall'!$B$18*'US Avg Rainfall Data'!B634</f>
        <v>-9.1119069557576609</v>
      </c>
      <c r="G634" s="5">
        <f t="shared" si="30"/>
        <v>1.1034409306785373E-4</v>
      </c>
      <c r="H634" s="5">
        <f t="shared" si="31"/>
        <v>3.0344625593659773E-4</v>
      </c>
      <c r="I634" s="19">
        <f t="shared" si="32"/>
        <v>5260402.9528767476</v>
      </c>
      <c r="J634" s="5">
        <f>I634/$C$2*100</f>
        <v>40.902963013376478</v>
      </c>
    </row>
    <row r="635" spans="1:10" x14ac:dyDescent="0.25">
      <c r="A635">
        <v>595</v>
      </c>
      <c r="B635">
        <v>2615</v>
      </c>
      <c r="F635">
        <f>'Fit US Avg Rain Fall'!$B$17+'Fit US Avg Rain Fall'!$B$18*'US Avg Rainfall Data'!B635</f>
        <v>-9.1447869557576524</v>
      </c>
      <c r="G635" s="5">
        <f t="shared" si="30"/>
        <v>1.0677497709453245E-4</v>
      </c>
      <c r="H635" s="5">
        <f t="shared" si="31"/>
        <v>2.9363118700996424E-4</v>
      </c>
      <c r="I635" s="19">
        <f t="shared" si="32"/>
        <v>5260402.9532771539</v>
      </c>
      <c r="J635" s="5">
        <f>I635/$C$2*100</f>
        <v>40.902963016489892</v>
      </c>
    </row>
    <row r="636" spans="1:10" x14ac:dyDescent="0.25">
      <c r="A636">
        <v>596</v>
      </c>
      <c r="B636">
        <v>2616</v>
      </c>
      <c r="F636">
        <f>'Fit US Avg Rain Fall'!$B$17+'Fit US Avg Rain Fall'!$B$18*'US Avg Rainfall Data'!B636</f>
        <v>-9.1776669557576582</v>
      </c>
      <c r="G636" s="5">
        <f t="shared" si="30"/>
        <v>1.0332130535095368E-4</v>
      </c>
      <c r="H636" s="5">
        <f t="shared" si="31"/>
        <v>2.841335897151226E-4</v>
      </c>
      <c r="I636" s="19">
        <f t="shared" si="32"/>
        <v>5260402.9536646083</v>
      </c>
      <c r="J636" s="5">
        <f>I636/$C$2*100</f>
        <v>40.902963019502593</v>
      </c>
    </row>
    <row r="637" spans="1:10" x14ac:dyDescent="0.25">
      <c r="A637">
        <v>597</v>
      </c>
      <c r="B637">
        <v>2617</v>
      </c>
      <c r="F637">
        <f>'Fit US Avg Rain Fall'!$B$17+'Fit US Avg Rain Fall'!$B$18*'US Avg Rainfall Data'!B637</f>
        <v>-9.2105469557576498</v>
      </c>
      <c r="G637" s="5">
        <f t="shared" si="30"/>
        <v>9.9979343755549294E-5</v>
      </c>
      <c r="H637" s="5">
        <f t="shared" si="31"/>
        <v>2.7494319532776057E-4</v>
      </c>
      <c r="I637" s="19">
        <f t="shared" si="32"/>
        <v>5260402.9540395308</v>
      </c>
      <c r="J637" s="5">
        <f>I637/$C$2*100</f>
        <v>40.902963022417858</v>
      </c>
    </row>
    <row r="638" spans="1:10" x14ac:dyDescent="0.25">
      <c r="A638">
        <v>598</v>
      </c>
      <c r="B638">
        <v>2618</v>
      </c>
      <c r="F638">
        <f>'Fit US Avg Rain Fall'!$B$17+'Fit US Avg Rain Fall'!$B$18*'US Avg Rainfall Data'!B638</f>
        <v>-9.2434269557576556</v>
      </c>
      <c r="G638" s="5">
        <f t="shared" si="30"/>
        <v>9.6745479006841526E-5</v>
      </c>
      <c r="H638" s="5">
        <f t="shared" si="31"/>
        <v>2.6605006726881421E-4</v>
      </c>
      <c r="I638" s="19">
        <f t="shared" si="32"/>
        <v>5260402.9544023266</v>
      </c>
      <c r="J638" s="5">
        <f>I638/$C$2*100</f>
        <v>40.902963025238819</v>
      </c>
    </row>
    <row r="639" spans="1:10" x14ac:dyDescent="0.25">
      <c r="A639">
        <v>599</v>
      </c>
      <c r="B639">
        <v>2619</v>
      </c>
      <c r="F639">
        <f>'Fit US Avg Rain Fall'!$B$17+'Fit US Avg Rain Fall'!$B$18*'US Avg Rainfall Data'!B639</f>
        <v>-9.2763069557576472</v>
      </c>
      <c r="G639" s="5">
        <f t="shared" si="30"/>
        <v>9.3616214676782596E-5</v>
      </c>
      <c r="H639" s="5">
        <f t="shared" si="31"/>
        <v>2.5744459036115212E-4</v>
      </c>
      <c r="I639" s="19">
        <f t="shared" si="32"/>
        <v>5260402.9547533877</v>
      </c>
      <c r="J639" s="5">
        <f>I639/$C$2*100</f>
        <v>40.902963027968539</v>
      </c>
    </row>
    <row r="640" spans="1:10" x14ac:dyDescent="0.25">
      <c r="A640">
        <v>600</v>
      </c>
      <c r="B640">
        <v>2620</v>
      </c>
      <c r="F640">
        <f>'Fit US Avg Rain Fall'!$B$17+'Fit US Avg Rain Fall'!$B$18*'US Avg Rainfall Data'!B640</f>
        <v>-9.309186955757653</v>
      </c>
      <c r="G640" s="5">
        <f t="shared" si="30"/>
        <v>9.0588167430434243E-5</v>
      </c>
      <c r="H640" s="5">
        <f t="shared" si="31"/>
        <v>2.4911746043369419E-4</v>
      </c>
      <c r="I640" s="19">
        <f t="shared" si="32"/>
        <v>5260402.9550930932</v>
      </c>
      <c r="J640" s="5">
        <f>I640/$C$2*100</f>
        <v>40.902963030609968</v>
      </c>
    </row>
    <row r="641" spans="1:10" x14ac:dyDescent="0.25">
      <c r="A641">
        <v>601</v>
      </c>
      <c r="B641">
        <v>2621</v>
      </c>
      <c r="F641">
        <f>'Fit US Avg Rain Fall'!$B$17+'Fit US Avg Rain Fall'!$B$18*'US Avg Rainfall Data'!B641</f>
        <v>-9.3420669557576588</v>
      </c>
      <c r="G641" s="5">
        <f t="shared" si="30"/>
        <v>8.7658063367943251E-5</v>
      </c>
      <c r="H641" s="5">
        <f t="shared" si="31"/>
        <v>2.4105967426184393E-4</v>
      </c>
      <c r="I641" s="19">
        <f t="shared" si="32"/>
        <v>5260402.955421811</v>
      </c>
      <c r="J641" s="5">
        <f>I641/$C$2*100</f>
        <v>40.902963033165953</v>
      </c>
    </row>
    <row r="642" spans="1:10" x14ac:dyDescent="0.25">
      <c r="A642">
        <v>602</v>
      </c>
      <c r="B642">
        <v>2622</v>
      </c>
      <c r="F642">
        <f>'Fit US Avg Rain Fall'!$B$17+'Fit US Avg Rain Fall'!$B$18*'US Avg Rainfall Data'!B642</f>
        <v>-9.3749469557576504</v>
      </c>
      <c r="G642" s="5">
        <f t="shared" si="30"/>
        <v>8.4822734484823529E-5</v>
      </c>
      <c r="H642" s="5">
        <f t="shared" si="31"/>
        <v>2.3326251983326471E-4</v>
      </c>
      <c r="I642" s="19">
        <f t="shared" si="32"/>
        <v>5260402.9557398967</v>
      </c>
      <c r="J642" s="5">
        <f>I642/$C$2*100</f>
        <v>40.902963035639274</v>
      </c>
    </row>
    <row r="643" spans="1:10" x14ac:dyDescent="0.25">
      <c r="A643">
        <v>603</v>
      </c>
      <c r="B643">
        <v>2623</v>
      </c>
      <c r="F643">
        <f>'Fit US Avg Rain Fall'!$B$17+'Fit US Avg Rain Fall'!$B$18*'US Avg Rainfall Data'!B643</f>
        <v>-9.4078269557576562</v>
      </c>
      <c r="G643" s="5">
        <f t="shared" si="30"/>
        <v>8.2079115246732213E-5</v>
      </c>
      <c r="H643" s="5">
        <f t="shared" si="31"/>
        <v>2.2571756692851358E-4</v>
      </c>
      <c r="I643" s="19">
        <f t="shared" si="32"/>
        <v>5260402.9560476933</v>
      </c>
      <c r="J643" s="5">
        <f>I643/$C$2*100</f>
        <v>40.902963038032588</v>
      </c>
    </row>
    <row r="644" spans="1:10" x14ac:dyDescent="0.25">
      <c r="A644">
        <v>604</v>
      </c>
      <c r="B644">
        <v>2624</v>
      </c>
      <c r="F644">
        <f>'Fit US Avg Rain Fall'!$B$17+'Fit US Avg Rain Fall'!$B$18*'US Avg Rainfall Data'!B644</f>
        <v>-9.4407069557576477</v>
      </c>
      <c r="G644" s="5">
        <f t="shared" si="30"/>
        <v>7.9424239275047466E-5</v>
      </c>
      <c r="H644" s="5">
        <f t="shared" si="31"/>
        <v>2.1841665800638053E-4</v>
      </c>
      <c r="I644" s="19">
        <f t="shared" si="32"/>
        <v>5260402.956345534</v>
      </c>
      <c r="J644" s="5">
        <f>I644/$C$2*100</f>
        <v>40.902963040348489</v>
      </c>
    </row>
    <row r="645" spans="1:10" x14ac:dyDescent="0.25">
      <c r="A645">
        <v>605</v>
      </c>
      <c r="B645">
        <v>2625</v>
      </c>
      <c r="F645">
        <f>'Fit US Avg Rain Fall'!$B$17+'Fit US Avg Rain Fall'!$B$18*'US Avg Rainfall Data'!B645</f>
        <v>-9.4735869557576535</v>
      </c>
      <c r="G645" s="5">
        <f t="shared" si="30"/>
        <v>7.6855236139634792E-5</v>
      </c>
      <c r="H645" s="5">
        <f t="shared" si="31"/>
        <v>2.1135189938399567E-4</v>
      </c>
      <c r="I645" s="19">
        <f t="shared" si="32"/>
        <v>5260402.956633741</v>
      </c>
      <c r="J645" s="5">
        <f>I645/$C$2*100</f>
        <v>40.902963042589477</v>
      </c>
    </row>
    <row r="646" spans="1:10" x14ac:dyDescent="0.25">
      <c r="A646">
        <v>606</v>
      </c>
      <c r="B646">
        <v>2626</v>
      </c>
      <c r="F646">
        <f>'Fit US Avg Rain Fall'!$B$17+'Fit US Avg Rain Fall'!$B$18*'US Avg Rainfall Data'!B646</f>
        <v>-9.5064669557576593</v>
      </c>
      <c r="G646" s="5">
        <f t="shared" si="30"/>
        <v>7.4369328255369628E-5</v>
      </c>
      <c r="H646" s="5">
        <f t="shared" si="31"/>
        <v>2.0451565270226648E-4</v>
      </c>
      <c r="I646" s="19">
        <f t="shared" si="32"/>
        <v>5260402.9569126256</v>
      </c>
      <c r="J646" s="5">
        <f>I646/$C$2*100</f>
        <v>40.902963044757982</v>
      </c>
    </row>
    <row r="647" spans="1:10" x14ac:dyDescent="0.25">
      <c r="A647">
        <v>607</v>
      </c>
      <c r="B647">
        <v>2627</v>
      </c>
      <c r="F647">
        <f>'Fit US Avg Rain Fall'!$B$17+'Fit US Avg Rain Fall'!$B$18*'US Avg Rainfall Data'!B647</f>
        <v>-9.5393469557576509</v>
      </c>
      <c r="G647" s="5">
        <f t="shared" si="30"/>
        <v>7.1963827879031485E-5</v>
      </c>
      <c r="H647" s="5">
        <f t="shared" si="31"/>
        <v>1.9790052666733657E-4</v>
      </c>
      <c r="I647" s="19">
        <f t="shared" si="32"/>
        <v>5260402.9571824903</v>
      </c>
      <c r="J647" s="5">
        <f>I647/$C$2*100</f>
        <v>40.90296304685635</v>
      </c>
    </row>
    <row r="648" spans="1:10" x14ac:dyDescent="0.25">
      <c r="A648">
        <v>608</v>
      </c>
      <c r="B648">
        <v>2628</v>
      </c>
      <c r="F648">
        <f>'Fit US Avg Rain Fall'!$B$17+'Fit US Avg Rain Fall'!$B$18*'US Avg Rainfall Data'!B648</f>
        <v>-9.5722269557576567</v>
      </c>
      <c r="G648" s="5">
        <f t="shared" si="30"/>
        <v>6.9636134203335031E-5</v>
      </c>
      <c r="H648" s="5">
        <f t="shared" si="31"/>
        <v>1.9149936905917133E-4</v>
      </c>
      <c r="I648" s="19">
        <f t="shared" si="32"/>
        <v>5260402.9574436257</v>
      </c>
      <c r="J648" s="5">
        <f>I648/$C$2*100</f>
        <v>40.902963048886846</v>
      </c>
    </row>
    <row r="649" spans="1:10" x14ac:dyDescent="0.25">
      <c r="A649">
        <v>609</v>
      </c>
      <c r="B649">
        <v>2629</v>
      </c>
      <c r="F649">
        <f>'Fit US Avg Rain Fall'!$B$17+'Fit US Avg Rain Fall'!$B$18*'US Avg Rainfall Data'!B649</f>
        <v>-9.6051069557576483</v>
      </c>
      <c r="G649" s="5">
        <f t="shared" si="30"/>
        <v>6.7383730544965818E-5</v>
      </c>
      <c r="H649" s="5">
        <f t="shared" si="31"/>
        <v>1.8530525899865599E-4</v>
      </c>
      <c r="I649" s="19">
        <f t="shared" si="32"/>
        <v>5260402.9576963149</v>
      </c>
      <c r="J649" s="5">
        <f>I649/$C$2*100</f>
        <v>40.902963050851668</v>
      </c>
    </row>
    <row r="650" spans="1:10" x14ac:dyDescent="0.25">
      <c r="A650">
        <v>610</v>
      </c>
      <c r="B650">
        <v>2630</v>
      </c>
      <c r="F650">
        <f>'Fit US Avg Rain Fall'!$B$17+'Fit US Avg Rain Fall'!$B$18*'US Avg Rainfall Data'!B650</f>
        <v>-9.6379869557576541</v>
      </c>
      <c r="G650" s="5">
        <f t="shared" si="30"/>
        <v>6.52041816235548E-5</v>
      </c>
      <c r="H650" s="5">
        <f t="shared" si="31"/>
        <v>1.793114994647757E-4</v>
      </c>
      <c r="I650" s="19">
        <f t="shared" si="32"/>
        <v>5260402.9579408299</v>
      </c>
      <c r="J650" s="5">
        <f>I650/$C$2*100</f>
        <v>40.902963052752924</v>
      </c>
    </row>
    <row r="651" spans="1:10" x14ac:dyDescent="0.25">
      <c r="A651">
        <v>611</v>
      </c>
      <c r="B651">
        <v>2631</v>
      </c>
      <c r="F651">
        <f>'Fit US Avg Rain Fall'!$B$17+'Fit US Avg Rain Fall'!$B$18*'US Avg Rainfall Data'!B651</f>
        <v>-9.6708669557576599</v>
      </c>
      <c r="G651" s="5">
        <f t="shared" si="30"/>
        <v>6.3095130928680148E-5</v>
      </c>
      <c r="H651" s="5">
        <f t="shared" si="31"/>
        <v>1.735116100538704E-4</v>
      </c>
      <c r="I651" s="19">
        <f t="shared" si="32"/>
        <v>5260402.9581774371</v>
      </c>
      <c r="J651" s="5">
        <f>I651/$C$2*100</f>
        <v>40.902963054592696</v>
      </c>
    </row>
    <row r="652" spans="1:10" x14ac:dyDescent="0.25">
      <c r="A652">
        <v>612</v>
      </c>
      <c r="B652">
        <v>2632</v>
      </c>
      <c r="F652">
        <f>'Fit US Avg Rain Fall'!$B$17+'Fit US Avg Rain Fall'!$B$18*'US Avg Rainfall Data'!B652</f>
        <v>-9.7037469557576514</v>
      </c>
      <c r="G652" s="5">
        <f t="shared" si="30"/>
        <v>6.1054298172024372E-5</v>
      </c>
      <c r="H652" s="5">
        <f t="shared" si="31"/>
        <v>1.6789931997306703E-4</v>
      </c>
      <c r="I652" s="19">
        <f t="shared" si="32"/>
        <v>5260402.9584063916</v>
      </c>
      <c r="J652" s="5">
        <f>I652/$C$2*100</f>
        <v>40.902963056372961</v>
      </c>
    </row>
    <row r="653" spans="1:10" x14ac:dyDescent="0.25">
      <c r="A653">
        <v>613</v>
      </c>
      <c r="B653">
        <v>2633</v>
      </c>
      <c r="F653">
        <f>'Fit US Avg Rain Fall'!$B$17+'Fit US Avg Rain Fall'!$B$18*'US Avg Rainfall Data'!B653</f>
        <v>-9.7366269557576572</v>
      </c>
      <c r="G653" s="5">
        <f t="shared" si="30"/>
        <v>5.9079476821942798E-5</v>
      </c>
      <c r="H653" s="5">
        <f t="shared" si="31"/>
        <v>1.624685612603427E-4</v>
      </c>
      <c r="I653" s="19">
        <f t="shared" si="32"/>
        <v>5260402.9586279392</v>
      </c>
      <c r="J653" s="5">
        <f>I653/$C$2*100</f>
        <v>40.902963058095629</v>
      </c>
    </row>
    <row r="654" spans="1:10" x14ac:dyDescent="0.25">
      <c r="A654">
        <v>614</v>
      </c>
      <c r="B654">
        <v>2634</v>
      </c>
      <c r="F654">
        <f>'Fit US Avg Rain Fall'!$B$17+'Fit US Avg Rain Fall'!$B$18*'US Avg Rainfall Data'!B654</f>
        <v>-9.7695069557576488</v>
      </c>
      <c r="G654" s="5">
        <f t="shared" si="30"/>
        <v>5.7168531717785787E-5</v>
      </c>
      <c r="H654" s="5">
        <f t="shared" si="31"/>
        <v>1.5721346222391091E-4</v>
      </c>
      <c r="I654" s="19">
        <f t="shared" si="32"/>
        <v>5260402.9588423213</v>
      </c>
      <c r="J654" s="5">
        <f>I654/$C$2*100</f>
        <v>40.902963059762584</v>
      </c>
    </row>
    <row r="655" spans="1:10" x14ac:dyDescent="0.25">
      <c r="A655">
        <v>615</v>
      </c>
      <c r="B655">
        <v>2635</v>
      </c>
      <c r="F655">
        <f>'Fit US Avg Rain Fall'!$B$17+'Fit US Avg Rain Fall'!$B$18*'US Avg Rainfall Data'!B655</f>
        <v>-9.8023869557576546</v>
      </c>
      <c r="G655" s="5">
        <f t="shared" si="30"/>
        <v>5.5319396761373671E-5</v>
      </c>
      <c r="H655" s="5">
        <f t="shared" si="31"/>
        <v>1.5212834109377759E-4</v>
      </c>
      <c r="I655" s="19">
        <f t="shared" si="32"/>
        <v>5260402.9590497697</v>
      </c>
      <c r="J655" s="5">
        <f>I655/$C$2*100</f>
        <v>40.90296306137563</v>
      </c>
    </row>
    <row r="656" spans="1:10" x14ac:dyDescent="0.25">
      <c r="A656">
        <v>616</v>
      </c>
      <c r="B656">
        <v>2636</v>
      </c>
      <c r="F656">
        <f>'Fit US Avg Rain Fall'!$B$17+'Fit US Avg Rain Fall'!$B$18*'US Avg Rainfall Data'!B656</f>
        <v>-9.8352669557576604</v>
      </c>
      <c r="G656" s="5">
        <f t="shared" si="30"/>
        <v>5.3530072683154204E-5</v>
      </c>
      <c r="H656" s="5">
        <f t="shared" si="31"/>
        <v>1.4720769987867406E-4</v>
      </c>
      <c r="I656" s="19">
        <f t="shared" si="32"/>
        <v>5260402.9592505069</v>
      </c>
      <c r="J656" s="5">
        <f>I656/$C$2*100</f>
        <v>40.902963062936493</v>
      </c>
    </row>
    <row r="657" spans="1:10" x14ac:dyDescent="0.25">
      <c r="A657">
        <v>617</v>
      </c>
      <c r="B657">
        <v>2637</v>
      </c>
      <c r="F657">
        <f>'Fit US Avg Rain Fall'!$B$17+'Fit US Avg Rain Fall'!$B$18*'US Avg Rainfall Data'!B657</f>
        <v>-9.868146955757652</v>
      </c>
      <c r="G657" s="5">
        <f t="shared" si="30"/>
        <v>5.1798624880606136E-5</v>
      </c>
      <c r="H657" s="5">
        <f t="shared" si="31"/>
        <v>1.4244621842166689E-4</v>
      </c>
      <c r="I657" s="19">
        <f t="shared" si="32"/>
        <v>5260402.959444751</v>
      </c>
      <c r="J657" s="5">
        <f>I657/$C$2*100</f>
        <v>40.902963064446865</v>
      </c>
    </row>
    <row r="658" spans="1:10" x14ac:dyDescent="0.25">
      <c r="A658">
        <v>618</v>
      </c>
      <c r="B658">
        <v>2638</v>
      </c>
      <c r="F658">
        <f>'Fit US Avg Rain Fall'!$B$17+'Fit US Avg Rain Fall'!$B$18*'US Avg Rainfall Data'!B658</f>
        <v>-9.9010269557576578</v>
      </c>
      <c r="G658" s="5">
        <f t="shared" si="30"/>
        <v>5.0123181326560681E-5</v>
      </c>
      <c r="H658" s="5">
        <f t="shared" si="31"/>
        <v>1.3783874864804188E-4</v>
      </c>
      <c r="I658" s="19">
        <f t="shared" si="32"/>
        <v>5260402.9596327124</v>
      </c>
      <c r="J658" s="5">
        <f>I658/$C$2*100</f>
        <v>40.902963065908381</v>
      </c>
    </row>
    <row r="659" spans="1:10" x14ac:dyDescent="0.25">
      <c r="A659">
        <v>619</v>
      </c>
      <c r="B659">
        <v>2639</v>
      </c>
      <c r="F659">
        <f>'Fit US Avg Rain Fall'!$B$17+'Fit US Avg Rain Fall'!$B$18*'US Avg Rainfall Data'!B659</f>
        <v>-9.9339069557576494</v>
      </c>
      <c r="G659" s="5">
        <f t="shared" si="30"/>
        <v>4.8501930545186291E-5</v>
      </c>
      <c r="H659" s="5">
        <f t="shared" si="31"/>
        <v>1.3338030899926229E-4</v>
      </c>
      <c r="I659" s="19">
        <f t="shared" si="32"/>
        <v>5260402.9598145951</v>
      </c>
      <c r="J659" s="5">
        <f>I659/$C$2*100</f>
        <v>40.902963067322631</v>
      </c>
    </row>
    <row r="660" spans="1:10" x14ac:dyDescent="0.25">
      <c r="A660">
        <v>620</v>
      </c>
      <c r="B660">
        <v>2640</v>
      </c>
      <c r="F660">
        <f>'Fit US Avg Rain Fall'!$B$17+'Fit US Avg Rain Fall'!$B$18*'US Avg Rainfall Data'!B660</f>
        <v>-9.9667869557576552</v>
      </c>
      <c r="G660" s="5">
        <f t="shared" si="30"/>
        <v>4.6933119653430013E-5</v>
      </c>
      <c r="H660" s="5">
        <f t="shared" si="31"/>
        <v>1.2906607904693255E-4</v>
      </c>
      <c r="I660" s="19">
        <f t="shared" si="32"/>
        <v>5260402.9599905945</v>
      </c>
      <c r="J660" s="5">
        <f>I660/$C$2*100</f>
        <v>40.902963068691136</v>
      </c>
    </row>
    <row r="661" spans="1:10" x14ac:dyDescent="0.25">
      <c r="A661">
        <v>621</v>
      </c>
      <c r="B661">
        <v>2641</v>
      </c>
      <c r="F661">
        <f>'Fit US Avg Rain Fall'!$B$17+'Fit US Avg Rain Fall'!$B$18*'US Avg Rainfall Data'!B661</f>
        <v>-9.999666955757661</v>
      </c>
      <c r="G661" s="5">
        <f t="shared" si="30"/>
        <v>4.5415052465819698E-5</v>
      </c>
      <c r="H661" s="5">
        <f t="shared" si="31"/>
        <v>1.2489139428100416E-4</v>
      </c>
      <c r="I661" s="19">
        <f t="shared" si="32"/>
        <v>5260402.9601609008</v>
      </c>
      <c r="J661" s="5">
        <f>I661/$C$2*100</f>
        <v>40.902963070015382</v>
      </c>
    </row>
    <row r="662" spans="1:10" x14ac:dyDescent="0.25">
      <c r="A662">
        <v>622</v>
      </c>
      <c r="B662">
        <v>2642</v>
      </c>
      <c r="F662">
        <f>'Fit US Avg Rain Fall'!$B$17+'Fit US Avg Rain Fall'!$B$18*'US Avg Rainfall Data'!B662</f>
        <v>-10.032546955757653</v>
      </c>
      <c r="G662" s="5">
        <f t="shared" si="30"/>
        <v>4.3946087660559972E-5</v>
      </c>
      <c r="H662" s="5">
        <f t="shared" si="31"/>
        <v>1.2085174106653992E-4</v>
      </c>
      <c r="I662" s="19">
        <f t="shared" si="32"/>
        <v>5260402.9603256993</v>
      </c>
      <c r="J662" s="5">
        <f>I662/$C$2*100</f>
        <v>40.902963071296796</v>
      </c>
    </row>
    <row r="663" spans="1:10" x14ac:dyDescent="0.25">
      <c r="A663">
        <v>623</v>
      </c>
      <c r="B663">
        <v>2643</v>
      </c>
      <c r="F663">
        <f>'Fit US Avg Rain Fall'!$B$17+'Fit US Avg Rain Fall'!$B$18*'US Avg Rainfall Data'!B663</f>
        <v>-10.065426955757658</v>
      </c>
      <c r="G663" s="5">
        <f t="shared" si="30"/>
        <v>4.2524637004946737E-5</v>
      </c>
      <c r="H663" s="5">
        <f t="shared" si="31"/>
        <v>1.1694275176360352E-4</v>
      </c>
      <c r="I663" s="19">
        <f t="shared" si="32"/>
        <v>5260402.9604851659</v>
      </c>
      <c r="J663" s="5">
        <f>I663/$C$2*100</f>
        <v>40.90296307253675</v>
      </c>
    </row>
    <row r="664" spans="1:10" x14ac:dyDescent="0.25">
      <c r="A664">
        <v>624</v>
      </c>
      <c r="B664">
        <v>2644</v>
      </c>
      <c r="F664">
        <f>'Fit US Avg Rain Fall'!$B$17+'Fit US Avg Rain Fall'!$B$18*'US Avg Rainfall Data'!B664</f>
        <v>-10.09830695575765</v>
      </c>
      <c r="G664" s="5">
        <f t="shared" si="30"/>
        <v>4.1149163638187414E-5</v>
      </c>
      <c r="H664" s="5">
        <f t="shared" si="31"/>
        <v>1.1316020000501539E-4</v>
      </c>
      <c r="I664" s="19">
        <f t="shared" si="32"/>
        <v>5260402.9606394758</v>
      </c>
      <c r="J664" s="5">
        <f>I664/$C$2*100</f>
        <v>40.902963073736601</v>
      </c>
    </row>
    <row r="665" spans="1:10" x14ac:dyDescent="0.25">
      <c r="A665">
        <v>625</v>
      </c>
      <c r="B665">
        <v>2645</v>
      </c>
      <c r="F665">
        <f>'Fit US Avg Rain Fall'!$B$17+'Fit US Avg Rain Fall'!$B$18*'US Avg Rainfall Data'!B665</f>
        <v>-10.131186955757656</v>
      </c>
      <c r="G665" s="5">
        <f t="shared" si="30"/>
        <v>3.9818180409754732E-5</v>
      </c>
      <c r="H665" s="5">
        <f t="shared" si="31"/>
        <v>1.0949999612682552E-4</v>
      </c>
      <c r="I665" s="19">
        <f t="shared" si="32"/>
        <v>5260402.9607887939</v>
      </c>
      <c r="J665" s="5">
        <f>I665/$C$2*100</f>
        <v>40.902963074897649</v>
      </c>
    </row>
    <row r="666" spans="1:10" x14ac:dyDescent="0.25">
      <c r="A666">
        <v>626</v>
      </c>
      <c r="B666">
        <v>2646</v>
      </c>
      <c r="F666">
        <f>'Fit US Avg Rain Fall'!$B$17+'Fit US Avg Rain Fall'!$B$18*'US Avg Rainfall Data'!B666</f>
        <v>-10.164066955757647</v>
      </c>
      <c r="G666" s="5">
        <f t="shared" si="30"/>
        <v>3.8530248271496513E-5</v>
      </c>
      <c r="H666" s="5">
        <f t="shared" si="31"/>
        <v>1.0595818274661541E-4</v>
      </c>
      <c r="I666" s="19">
        <f t="shared" si="32"/>
        <v>5260402.960933283</v>
      </c>
      <c r="J666" s="5">
        <f>I666/$C$2*100</f>
        <v>40.902963076021145</v>
      </c>
    </row>
    <row r="667" spans="1:10" x14ac:dyDescent="0.25">
      <c r="A667">
        <v>627</v>
      </c>
      <c r="B667">
        <v>2647</v>
      </c>
      <c r="F667">
        <f>'Fit US Avg Rain Fall'!$B$17+'Fit US Avg Rain Fall'!$B$18*'US Avg Rainfall Data'!B667</f>
        <v>-10.196946955757653</v>
      </c>
      <c r="G667" s="5">
        <f t="shared" si="30"/>
        <v>3.7283974721744041E-5</v>
      </c>
      <c r="H667" s="5">
        <f t="shared" si="31"/>
        <v>1.0253093048479612E-4</v>
      </c>
      <c r="I667" s="19">
        <f t="shared" si="32"/>
        <v>5260402.9610730978</v>
      </c>
      <c r="J667" s="5">
        <f>I667/$C$2*100</f>
        <v>40.902963077108289</v>
      </c>
    </row>
    <row r="668" spans="1:10" x14ac:dyDescent="0.25">
      <c r="A668">
        <v>628</v>
      </c>
      <c r="B668">
        <v>2648</v>
      </c>
      <c r="F668">
        <f>'Fit US Avg Rain Fall'!$B$17+'Fit US Avg Rain Fall'!$B$18*'US Avg Rainfall Data'!B668</f>
        <v>-10.229826955757659</v>
      </c>
      <c r="G668" s="5">
        <f t="shared" si="30"/>
        <v>3.6078012299754574E-5</v>
      </c>
      <c r="H668" s="5">
        <f t="shared" si="31"/>
        <v>9.9214533824325079E-5</v>
      </c>
      <c r="I668" s="19">
        <f t="shared" si="32"/>
        <v>5260402.9612083901</v>
      </c>
      <c r="J668" s="5">
        <f>I668/$C$2*100</f>
        <v>40.902963078160269</v>
      </c>
    </row>
    <row r="669" spans="1:10" x14ac:dyDescent="0.25">
      <c r="A669">
        <v>629</v>
      </c>
      <c r="B669">
        <v>2649</v>
      </c>
      <c r="F669">
        <f>'Fit US Avg Rain Fall'!$B$17+'Fit US Avg Rain Fall'!$B$18*'US Avg Rainfall Data'!B669</f>
        <v>-10.26270695575765</v>
      </c>
      <c r="G669" s="5">
        <f t="shared" si="30"/>
        <v>3.491105712884612E-5</v>
      </c>
      <c r="H669" s="5">
        <f t="shared" si="31"/>
        <v>9.6005407104326825E-5</v>
      </c>
      <c r="I669" s="19">
        <f t="shared" si="32"/>
        <v>5260402.9613393061</v>
      </c>
      <c r="J669" s="5">
        <f>I669/$C$2*100</f>
        <v>40.902963079178228</v>
      </c>
    </row>
    <row r="670" spans="1:10" x14ac:dyDescent="0.25">
      <c r="A670">
        <v>630</v>
      </c>
      <c r="B670">
        <v>2650</v>
      </c>
      <c r="F670">
        <f>'Fit US Avg Rain Fall'!$B$17+'Fit US Avg Rain Fall'!$B$18*'US Avg Rainfall Data'!B670</f>
        <v>-10.295586955757656</v>
      </c>
      <c r="G670" s="5">
        <f t="shared" si="30"/>
        <v>3.3781847506655208E-5</v>
      </c>
      <c r="H670" s="5">
        <f t="shared" si="31"/>
        <v>9.2900080643301819E-5</v>
      </c>
      <c r="I670" s="19">
        <f t="shared" si="32"/>
        <v>5260402.9614659883</v>
      </c>
      <c r="J670" s="5">
        <f>I670/$C$2*100</f>
        <v>40.902963080163261</v>
      </c>
    </row>
    <row r="671" spans="1:10" x14ac:dyDescent="0.25">
      <c r="A671">
        <v>631</v>
      </c>
      <c r="B671">
        <v>2651</v>
      </c>
      <c r="F671">
        <f>'Fit US Avg Rain Fall'!$B$17+'Fit US Avg Rain Fall'!$B$18*'US Avg Rainfall Data'!B671</f>
        <v>-10.328466955757648</v>
      </c>
      <c r="G671" s="5">
        <f t="shared" si="30"/>
        <v>3.2689162540998156E-5</v>
      </c>
      <c r="H671" s="5">
        <f t="shared" si="31"/>
        <v>8.9895196987744929E-5</v>
      </c>
      <c r="I671" s="19">
        <f t="shared" si="32"/>
        <v>5260402.9615885727</v>
      </c>
      <c r="J671" s="5">
        <f>I671/$C$2*100</f>
        <v>40.902963081116432</v>
      </c>
    </row>
    <row r="672" spans="1:10" x14ac:dyDescent="0.25">
      <c r="A672">
        <v>632</v>
      </c>
      <c r="B672">
        <v>2652</v>
      </c>
      <c r="F672">
        <f>'Fit US Avg Rain Fall'!$B$17+'Fit US Avg Rain Fall'!$B$18*'US Avg Rainfall Data'!B672</f>
        <v>-10.361346955757654</v>
      </c>
      <c r="G672" s="5">
        <f t="shared" si="30"/>
        <v>3.1631820829848491E-5</v>
      </c>
      <c r="H672" s="5">
        <f t="shared" si="31"/>
        <v>8.698750728208335E-5</v>
      </c>
      <c r="I672" s="19">
        <f t="shared" si="32"/>
        <v>5260402.9617071915</v>
      </c>
      <c r="J672" s="5">
        <f>I672/$C$2*100</f>
        <v>40.902963082038767</v>
      </c>
    </row>
    <row r="673" spans="1:10" x14ac:dyDescent="0.25">
      <c r="A673">
        <v>633</v>
      </c>
      <c r="B673">
        <v>2653</v>
      </c>
      <c r="F673">
        <f>'Fit US Avg Rain Fall'!$B$17+'Fit US Avg Rain Fall'!$B$18*'US Avg Rainfall Data'!B673</f>
        <v>-10.394226955757659</v>
      </c>
      <c r="G673" s="5">
        <f t="shared" si="30"/>
        <v>3.0608679184018179E-5</v>
      </c>
      <c r="H673" s="5">
        <f t="shared" si="31"/>
        <v>8.4173867756049995E-5</v>
      </c>
      <c r="I673" s="19">
        <f t="shared" si="32"/>
        <v>5260402.9618219743</v>
      </c>
      <c r="J673" s="5">
        <f>I673/$C$2*100</f>
        <v>40.902963082931279</v>
      </c>
    </row>
    <row r="674" spans="1:10" x14ac:dyDescent="0.25">
      <c r="A674">
        <v>634</v>
      </c>
      <c r="B674">
        <v>2654</v>
      </c>
      <c r="F674">
        <f>'Fit US Avg Rain Fall'!$B$17+'Fit US Avg Rain Fall'!$B$18*'US Avg Rainfall Data'!B674</f>
        <v>-10.427106955757651</v>
      </c>
      <c r="G674" s="5">
        <f t="shared" si="30"/>
        <v>2.9618631391149308E-5</v>
      </c>
      <c r="H674" s="5">
        <f t="shared" si="31"/>
        <v>8.1451236325660596E-5</v>
      </c>
      <c r="I674" s="19">
        <f t="shared" si="32"/>
        <v>5260402.9619330447</v>
      </c>
      <c r="J674" s="5">
        <f>I674/$C$2*100</f>
        <v>40.902963083794916</v>
      </c>
    </row>
    <row r="675" spans="1:10" x14ac:dyDescent="0.25">
      <c r="A675">
        <v>635</v>
      </c>
      <c r="B675">
        <v>2655</v>
      </c>
      <c r="F675">
        <f>'Fit US Avg Rain Fall'!$B$17+'Fit US Avg Rain Fall'!$B$18*'US Avg Rainfall Data'!B675</f>
        <v>-10.459986955757657</v>
      </c>
      <c r="G675" s="5">
        <f t="shared" si="30"/>
        <v>2.8660607019685168E-5</v>
      </c>
      <c r="H675" s="5">
        <f t="shared" si="31"/>
        <v>7.8816669304134209E-5</v>
      </c>
      <c r="I675" s="19">
        <f t="shared" si="32"/>
        <v>5260402.9620405221</v>
      </c>
      <c r="J675" s="5">
        <f>I675/$C$2*100</f>
        <v>40.902963084630628</v>
      </c>
    </row>
    <row r="676" spans="1:10" x14ac:dyDescent="0.25">
      <c r="A676">
        <v>636</v>
      </c>
      <c r="B676">
        <v>2656</v>
      </c>
      <c r="F676">
        <f>'Fit US Avg Rain Fall'!$B$17+'Fit US Avg Rain Fall'!$B$18*'US Avg Rainfall Data'!B676</f>
        <v>-10.492866955757648</v>
      </c>
      <c r="G676" s="5">
        <f t="shared" si="30"/>
        <v>2.7733570261531386E-5</v>
      </c>
      <c r="H676" s="5">
        <f t="shared" si="31"/>
        <v>7.626731821921131E-5</v>
      </c>
      <c r="I676" s="19">
        <f t="shared" si="32"/>
        <v>5260402.9621445229</v>
      </c>
      <c r="J676" s="5">
        <f>I676/$C$2*100</f>
        <v>40.902963085439296</v>
      </c>
    </row>
    <row r="677" spans="1:10" x14ac:dyDescent="0.25">
      <c r="A677">
        <v>637</v>
      </c>
      <c r="B677">
        <v>2657</v>
      </c>
      <c r="F677">
        <f>'Fit US Avg Rain Fall'!$B$17+'Fit US Avg Rain Fall'!$B$18*'US Avg Rainfall Data'!B677</f>
        <v>-10.525746955757654</v>
      </c>
      <c r="G677" s="5">
        <f t="shared" si="30"/>
        <v>2.6836518812145387E-5</v>
      </c>
      <c r="H677" s="5">
        <f t="shared" si="31"/>
        <v>7.3800426733399815E-5</v>
      </c>
      <c r="I677" s="19">
        <f t="shared" si="32"/>
        <v>5260402.9622451598</v>
      </c>
      <c r="J677" s="5">
        <f>I677/$C$2*100</f>
        <v>40.90296308622181</v>
      </c>
    </row>
    <row r="678" spans="1:10" x14ac:dyDescent="0.25">
      <c r="A678">
        <v>638</v>
      </c>
      <c r="B678">
        <v>2658</v>
      </c>
      <c r="F678">
        <f>'Fit US Avg Rain Fall'!$B$17+'Fit US Avg Rain Fall'!$B$18*'US Avg Rainfall Data'!B678</f>
        <v>-10.55862695575766</v>
      </c>
      <c r="G678" s="5">
        <f t="shared" si="30"/>
        <v>2.5968482786855784E-5</v>
      </c>
      <c r="H678" s="5">
        <f t="shared" si="31"/>
        <v>7.1413327663853409E-5</v>
      </c>
      <c r="I678" s="19">
        <f t="shared" si="32"/>
        <v>5260402.9623425407</v>
      </c>
      <c r="J678" s="5">
        <f>I678/$C$2*100</f>
        <v>40.902963086979014</v>
      </c>
    </row>
    <row r="679" spans="1:10" x14ac:dyDescent="0.25">
      <c r="A679">
        <v>639</v>
      </c>
      <c r="B679">
        <v>2659</v>
      </c>
      <c r="F679">
        <f>'Fit US Avg Rain Fall'!$B$17+'Fit US Avg Rain Fall'!$B$18*'US Avg Rainfall Data'!B679</f>
        <v>-10.591506955757652</v>
      </c>
      <c r="G679" s="5">
        <f t="shared" si="30"/>
        <v>2.5128523672229763E-5</v>
      </c>
      <c r="H679" s="5">
        <f t="shared" si="31"/>
        <v>6.9103440098631846E-5</v>
      </c>
      <c r="I679" s="19">
        <f t="shared" si="32"/>
        <v>5260402.9624367729</v>
      </c>
      <c r="J679" s="5">
        <f>I679/$C$2*100</f>
        <v>40.902963087711726</v>
      </c>
    </row>
    <row r="680" spans="1:10" x14ac:dyDescent="0.25">
      <c r="A680">
        <v>640</v>
      </c>
      <c r="B680">
        <v>2660</v>
      </c>
      <c r="F680">
        <f>'Fit US Avg Rain Fall'!$B$17+'Fit US Avg Rain Fall'!$B$18*'US Avg Rainfall Data'!B680</f>
        <v>-10.624386955757657</v>
      </c>
      <c r="G680" s="5">
        <f t="shared" si="30"/>
        <v>2.431573331135902E-5</v>
      </c>
      <c r="H680" s="5">
        <f t="shared" si="31"/>
        <v>6.6868266606237301E-5</v>
      </c>
      <c r="I680" s="19">
        <f t="shared" si="32"/>
        <v>5260402.9625279568</v>
      </c>
      <c r="J680" s="5">
        <f>I680/$C$2*100</f>
        <v>40.902963088420741</v>
      </c>
    </row>
    <row r="681" spans="1:10" x14ac:dyDescent="0.25">
      <c r="A681">
        <v>641</v>
      </c>
      <c r="B681">
        <v>2661</v>
      </c>
      <c r="F681">
        <f>'Fit US Avg Rain Fall'!$B$17+'Fit US Avg Rain Fall'!$B$18*'US Avg Rainfall Data'!B681</f>
        <v>-10.657266955757649</v>
      </c>
      <c r="G681" s="5">
        <f t="shared" si="30"/>
        <v>2.3529232921970487E-5</v>
      </c>
      <c r="H681" s="5">
        <f t="shared" si="31"/>
        <v>6.4705390535418835E-5</v>
      </c>
      <c r="I681" s="19">
        <f t="shared" si="32"/>
        <v>5260402.9626161912</v>
      </c>
      <c r="J681" s="5">
        <f>I681/$C$2*100</f>
        <v>40.902963089106819</v>
      </c>
    </row>
    <row r="682" spans="1:10" x14ac:dyDescent="0.25">
      <c r="A682">
        <v>642</v>
      </c>
      <c r="B682">
        <v>2662</v>
      </c>
      <c r="F682">
        <f>'Fit US Avg Rain Fall'!$B$17+'Fit US Avg Rain Fall'!$B$18*'US Avg Rainfall Data'!B682</f>
        <v>-10.690146955757655</v>
      </c>
      <c r="G682" s="5">
        <f t="shared" ref="G682:G740" si="33">EXP(F682)</f>
        <v>2.2768172146291294E-5</v>
      </c>
      <c r="H682" s="5">
        <f t="shared" ref="H682:H740" si="34">G682*44/16</f>
        <v>6.261247340230106E-5</v>
      </c>
      <c r="I682" s="19">
        <f t="shared" ref="I682:I740" si="35">I681+G682+H682</f>
        <v>5260402.9627015721</v>
      </c>
      <c r="J682" s="5">
        <f>I682/$C$2*100</f>
        <v>40.902963089770708</v>
      </c>
    </row>
    <row r="683" spans="1:10" x14ac:dyDescent="0.25">
      <c r="A683">
        <v>643</v>
      </c>
      <c r="B683">
        <v>2663</v>
      </c>
      <c r="F683">
        <f>'Fit US Avg Rain Fall'!$B$17+'Fit US Avg Rain Fall'!$B$18*'US Avg Rainfall Data'!B683</f>
        <v>-10.723026955757661</v>
      </c>
      <c r="G683" s="5">
        <f t="shared" si="33"/>
        <v>2.2031728131651371E-5</v>
      </c>
      <c r="H683" s="5">
        <f t="shared" si="34"/>
        <v>6.0587252362041272E-5</v>
      </c>
      <c r="I683" s="19">
        <f t="shared" si="35"/>
        <v>5260402.9627841907</v>
      </c>
      <c r="J683" s="5">
        <f>I683/$C$2*100</f>
        <v>40.902963090413117</v>
      </c>
    </row>
    <row r="684" spans="1:10" x14ac:dyDescent="0.25">
      <c r="A684">
        <v>644</v>
      </c>
      <c r="B684">
        <v>2664</v>
      </c>
      <c r="F684">
        <f>'Fit US Avg Rain Fall'!$B$17+'Fit US Avg Rain Fall'!$B$18*'US Avg Rainfall Data'!B684</f>
        <v>-10.755906955757652</v>
      </c>
      <c r="G684" s="5">
        <f t="shared" si="33"/>
        <v>2.1319104640820789E-5</v>
      </c>
      <c r="H684" s="5">
        <f t="shared" si="34"/>
        <v>5.8627537762257169E-5</v>
      </c>
      <c r="I684" s="19">
        <f t="shared" si="35"/>
        <v>5260402.9628641373</v>
      </c>
      <c r="J684" s="5">
        <f>I684/$C$2*100</f>
        <v>40.902963091034756</v>
      </c>
    </row>
    <row r="685" spans="1:10" x14ac:dyDescent="0.25">
      <c r="A685">
        <v>645</v>
      </c>
      <c r="B685">
        <v>2665</v>
      </c>
      <c r="F685">
        <f>'Fit US Avg Rain Fall'!$B$17+'Fit US Avg Rain Fall'!$B$18*'US Avg Rainfall Data'!B685</f>
        <v>-10.788786955757658</v>
      </c>
      <c r="G685" s="5">
        <f t="shared" si="33"/>
        <v>2.0629531191123726E-5</v>
      </c>
      <c r="H685" s="5">
        <f t="shared" si="34"/>
        <v>5.6731210775590249E-5</v>
      </c>
      <c r="I685" s="19">
        <f t="shared" si="35"/>
        <v>5260402.9629414985</v>
      </c>
      <c r="J685" s="5">
        <f>I685/$C$2*100</f>
        <v>40.902963091636288</v>
      </c>
    </row>
    <row r="686" spans="1:10" x14ac:dyDescent="0.25">
      <c r="A686">
        <v>646</v>
      </c>
      <c r="B686">
        <v>2666</v>
      </c>
      <c r="F686">
        <f>'Fit US Avg Rain Fall'!$B$17+'Fit US Avg Rain Fall'!$B$18*'US Avg Rainfall Data'!B686</f>
        <v>-10.821666955757649</v>
      </c>
      <c r="G686" s="5">
        <f t="shared" si="33"/>
        <v>1.9962262221401053E-5</v>
      </c>
      <c r="H686" s="5">
        <f t="shared" si="34"/>
        <v>5.4896221108852897E-5</v>
      </c>
      <c r="I686" s="19">
        <f t="shared" si="35"/>
        <v>5260402.9630163563</v>
      </c>
      <c r="J686" s="5">
        <f>I686/$C$2*100</f>
        <v>40.90296309221835</v>
      </c>
    </row>
    <row r="687" spans="1:10" x14ac:dyDescent="0.25">
      <c r="A687">
        <v>647</v>
      </c>
      <c r="B687">
        <v>2667</v>
      </c>
      <c r="F687">
        <f>'Fit US Avg Rain Fall'!$B$17+'Fit US Avg Rain Fall'!$B$18*'US Avg Rainfall Data'!B687</f>
        <v>-10.854546955757655</v>
      </c>
      <c r="G687" s="5">
        <f t="shared" si="33"/>
        <v>1.9316576285913337E-5</v>
      </c>
      <c r="H687" s="5">
        <f t="shared" si="34"/>
        <v>5.3120584786261678E-5</v>
      </c>
      <c r="I687" s="19">
        <f t="shared" si="35"/>
        <v>5260402.9630887937</v>
      </c>
      <c r="J687" s="5">
        <f>I687/$C$2*100</f>
        <v>40.902963092781604</v>
      </c>
    </row>
    <row r="688" spans="1:10" x14ac:dyDescent="0.25">
      <c r="A688">
        <v>648</v>
      </c>
      <c r="B688">
        <v>2668</v>
      </c>
      <c r="F688">
        <f>'Fit US Avg Rain Fall'!$B$17+'Fit US Avg Rain Fall'!$B$18*'US Avg Rainfall Data'!B688</f>
        <v>-10.887426955757661</v>
      </c>
      <c r="G688" s="5">
        <f t="shared" si="33"/>
        <v>1.8691775274321653E-5</v>
      </c>
      <c r="H688" s="5">
        <f t="shared" si="34"/>
        <v>5.1402382004384546E-5</v>
      </c>
      <c r="I688" s="19">
        <f t="shared" si="35"/>
        <v>5260402.9631588878</v>
      </c>
      <c r="J688" s="5">
        <f>I688/$C$2*100</f>
        <v>40.902963093326626</v>
      </c>
    </row>
    <row r="689" spans="1:10" x14ac:dyDescent="0.25">
      <c r="A689">
        <v>649</v>
      </c>
      <c r="B689">
        <v>2669</v>
      </c>
      <c r="F689">
        <f>'Fit US Avg Rain Fall'!$B$17+'Fit US Avg Rain Fall'!$B$18*'US Avg Rainfall Data'!B689</f>
        <v>-10.920306955757653</v>
      </c>
      <c r="G689" s="5">
        <f t="shared" si="33"/>
        <v>1.8087183656895523E-5</v>
      </c>
      <c r="H689" s="5">
        <f t="shared" si="34"/>
        <v>4.9739755056462686E-5</v>
      </c>
      <c r="I689" s="19">
        <f t="shared" si="35"/>
        <v>5260402.9632267151</v>
      </c>
      <c r="J689" s="5">
        <f>I689/$C$2*100</f>
        <v>40.902963093854027</v>
      </c>
    </row>
    <row r="690" spans="1:10" x14ac:dyDescent="0.25">
      <c r="A690">
        <v>650</v>
      </c>
      <c r="B690">
        <v>2670</v>
      </c>
      <c r="F690">
        <f>'Fit US Avg Rain Fall'!$B$17+'Fit US Avg Rain Fall'!$B$18*'US Avg Rainfall Data'!B690</f>
        <v>-10.953186955757658</v>
      </c>
      <c r="G690" s="5">
        <f t="shared" si="33"/>
        <v>1.7502147754134946E-5</v>
      </c>
      <c r="H690" s="5">
        <f t="shared" si="34"/>
        <v>4.8130906323871098E-5</v>
      </c>
      <c r="I690" s="19">
        <f t="shared" si="35"/>
        <v>5260402.9632923482</v>
      </c>
      <c r="J690" s="5">
        <f>I690/$C$2*100</f>
        <v>40.902963094364367</v>
      </c>
    </row>
    <row r="691" spans="1:10" x14ac:dyDescent="0.25">
      <c r="A691">
        <v>651</v>
      </c>
      <c r="B691">
        <v>2671</v>
      </c>
      <c r="F691">
        <f>'Fit US Avg Rain Fall'!$B$17+'Fit US Avg Rain Fall'!$B$18*'US Avg Rainfall Data'!B691</f>
        <v>-10.98606695575765</v>
      </c>
      <c r="G691" s="5">
        <f t="shared" si="33"/>
        <v>1.6936035030019309E-5</v>
      </c>
      <c r="H691" s="5">
        <f t="shared" si="34"/>
        <v>4.6574096332553098E-5</v>
      </c>
      <c r="I691" s="19">
        <f t="shared" si="35"/>
        <v>5260402.9633558588</v>
      </c>
      <c r="J691" s="5">
        <f>I691/$C$2*100</f>
        <v>40.902963094858201</v>
      </c>
    </row>
    <row r="692" spans="1:10" x14ac:dyDescent="0.25">
      <c r="A692">
        <v>652</v>
      </c>
      <c r="B692">
        <v>2672</v>
      </c>
      <c r="F692">
        <f>'Fit US Avg Rain Fall'!$B$17+'Fit US Avg Rain Fall'!$B$18*'US Avg Rainfall Data'!B692</f>
        <v>-11.018946955757656</v>
      </c>
      <c r="G692" s="5">
        <f t="shared" si="33"/>
        <v>1.6388233408112587E-5</v>
      </c>
      <c r="H692" s="5">
        <f t="shared" si="34"/>
        <v>4.5067641872309611E-5</v>
      </c>
      <c r="I692" s="19">
        <f t="shared" si="35"/>
        <v>5260402.9634173149</v>
      </c>
      <c r="J692" s="5">
        <f>I692/$C$2*100</f>
        <v>40.902963095336062</v>
      </c>
    </row>
    <row r="693" spans="1:10" x14ac:dyDescent="0.25">
      <c r="A693">
        <v>653</v>
      </c>
      <c r="B693">
        <v>2673</v>
      </c>
      <c r="F693">
        <f>'Fit US Avg Rain Fall'!$B$17+'Fit US Avg Rain Fall'!$B$18*'US Avg Rainfall Data'!B693</f>
        <v>-11.051826955757647</v>
      </c>
      <c r="G693" s="5">
        <f t="shared" si="33"/>
        <v>1.5858150609793296E-5</v>
      </c>
      <c r="H693" s="5">
        <f t="shared" si="34"/>
        <v>4.3609914176931565E-5</v>
      </c>
      <c r="I693" s="19">
        <f t="shared" si="35"/>
        <v>5260402.9634767836</v>
      </c>
      <c r="J693" s="5">
        <f>I693/$C$2*100</f>
        <v>40.902963095798469</v>
      </c>
    </row>
    <row r="694" spans="1:10" x14ac:dyDescent="0.25">
      <c r="A694">
        <v>654</v>
      </c>
      <c r="B694">
        <v>2674</v>
      </c>
      <c r="F694">
        <f>'Fit US Avg Rain Fall'!$B$17+'Fit US Avg Rain Fall'!$B$18*'US Avg Rainfall Data'!B694</f>
        <v>-11.084706955757653</v>
      </c>
      <c r="G694" s="5">
        <f t="shared" si="33"/>
        <v>1.5345213513885798E-5</v>
      </c>
      <c r="H694" s="5">
        <f t="shared" si="34"/>
        <v>4.2199337163185941E-5</v>
      </c>
      <c r="I694" s="19">
        <f t="shared" si="35"/>
        <v>5260402.9635343282</v>
      </c>
      <c r="J694" s="5">
        <f>I694/$C$2*100</f>
        <v>40.902963096245912</v>
      </c>
    </row>
    <row r="695" spans="1:10" x14ac:dyDescent="0.25">
      <c r="A695">
        <v>655</v>
      </c>
      <c r="B695">
        <v>2675</v>
      </c>
      <c r="F695">
        <f>'Fit US Avg Rain Fall'!$B$17+'Fit US Avg Rain Fall'!$B$18*'US Avg Rainfall Data'!B695</f>
        <v>-11.117586955757659</v>
      </c>
      <c r="G695" s="5">
        <f t="shared" si="33"/>
        <v>1.4848867537007997E-5</v>
      </c>
      <c r="H695" s="5">
        <f t="shared" si="34"/>
        <v>4.0834385726771991E-5</v>
      </c>
      <c r="I695" s="19">
        <f t="shared" si="35"/>
        <v>5260402.9635900119</v>
      </c>
      <c r="J695" s="5">
        <f>I695/$C$2*100</f>
        <v>40.902963096678889</v>
      </c>
    </row>
    <row r="696" spans="1:10" x14ac:dyDescent="0.25">
      <c r="A696">
        <v>656</v>
      </c>
      <c r="B696">
        <v>2676</v>
      </c>
      <c r="F696">
        <f>'Fit US Avg Rain Fall'!$B$17+'Fit US Avg Rain Fall'!$B$18*'US Avg Rainfall Data'!B696</f>
        <v>-11.150466955757651</v>
      </c>
      <c r="G696" s="5">
        <f t="shared" si="33"/>
        <v>1.4368576033959641E-5</v>
      </c>
      <c r="H696" s="5">
        <f t="shared" si="34"/>
        <v>3.9513584093389011E-5</v>
      </c>
      <c r="I696" s="19">
        <f t="shared" si="35"/>
        <v>5260402.9636438936</v>
      </c>
      <c r="J696" s="5">
        <f>I696/$C$2*100</f>
        <v>40.902963097097853</v>
      </c>
    </row>
    <row r="697" spans="1:10" x14ac:dyDescent="0.25">
      <c r="A697">
        <v>657</v>
      </c>
      <c r="B697">
        <v>2677</v>
      </c>
      <c r="F697">
        <f>'Fit US Avg Rain Fall'!$B$17+'Fit US Avg Rain Fall'!$B$18*'US Avg Rainfall Data'!B697</f>
        <v>-11.183346955757656</v>
      </c>
      <c r="G697" s="5">
        <f t="shared" si="33"/>
        <v>1.390381971750532E-5</v>
      </c>
      <c r="H697" s="5">
        <f t="shared" si="34"/>
        <v>3.823550422313963E-5</v>
      </c>
      <c r="I697" s="19">
        <f t="shared" si="35"/>
        <v>5260402.9636960328</v>
      </c>
      <c r="J697" s="5">
        <f>I697/$C$2*100</f>
        <v>40.902963097503267</v>
      </c>
    </row>
    <row r="698" spans="1:10" x14ac:dyDescent="0.25">
      <c r="A698">
        <v>658</v>
      </c>
      <c r="B698">
        <v>2678</v>
      </c>
      <c r="F698">
        <f>'Fit US Avg Rain Fall'!$B$17+'Fit US Avg Rain Fall'!$B$18*'US Avg Rainfall Data'!B698</f>
        <v>-11.216226955757648</v>
      </c>
      <c r="G698" s="5">
        <f t="shared" si="33"/>
        <v>1.3454096096926806E-5</v>
      </c>
      <c r="H698" s="5">
        <f t="shared" si="34"/>
        <v>3.6998764266548716E-5</v>
      </c>
      <c r="I698" s="19">
        <f t="shared" si="35"/>
        <v>5260402.9637464853</v>
      </c>
      <c r="J698" s="5">
        <f>I698/$C$2*100</f>
        <v>40.902963097895565</v>
      </c>
    </row>
    <row r="699" spans="1:10" x14ac:dyDescent="0.25">
      <c r="A699">
        <v>659</v>
      </c>
      <c r="B699">
        <v>2679</v>
      </c>
      <c r="F699">
        <f>'Fit US Avg Rain Fall'!$B$17+'Fit US Avg Rain Fall'!$B$18*'US Avg Rainfall Data'!B699</f>
        <v>-11.249106955757654</v>
      </c>
      <c r="G699" s="5">
        <f t="shared" si="33"/>
        <v>1.3018918934732605E-5</v>
      </c>
      <c r="H699" s="5">
        <f t="shared" si="34"/>
        <v>3.580202707051466E-5</v>
      </c>
      <c r="I699" s="19">
        <f t="shared" si="35"/>
        <v>5260402.9637953062</v>
      </c>
      <c r="J699" s="5">
        <f>I699/$C$2*100</f>
        <v>40.90296309827518</v>
      </c>
    </row>
    <row r="700" spans="1:10" x14ac:dyDescent="0.25">
      <c r="A700">
        <v>660</v>
      </c>
      <c r="B700">
        <v>2680</v>
      </c>
      <c r="F700">
        <f>'Fit US Avg Rain Fall'!$B$17+'Fit US Avg Rain Fall'!$B$18*'US Avg Rainfall Data'!B700</f>
        <v>-11.28198695575766</v>
      </c>
      <c r="G700" s="5">
        <f t="shared" si="33"/>
        <v>1.2597817720943341E-5</v>
      </c>
      <c r="H700" s="5">
        <f t="shared" si="34"/>
        <v>3.4643998732594185E-5</v>
      </c>
      <c r="I700" s="19">
        <f t="shared" si="35"/>
        <v>5260402.9638425484</v>
      </c>
      <c r="J700" s="5">
        <f>I700/$C$2*100</f>
        <v>40.902963098642516</v>
      </c>
    </row>
    <row r="701" spans="1:10" x14ac:dyDescent="0.25">
      <c r="A701">
        <v>661</v>
      </c>
      <c r="B701">
        <v>2681</v>
      </c>
      <c r="F701">
        <f>'Fit US Avg Rain Fall'!$B$17+'Fit US Avg Rain Fall'!$B$18*'US Avg Rainfall Data'!B701</f>
        <v>-11.314866955757651</v>
      </c>
      <c r="G701" s="5">
        <f t="shared" si="33"/>
        <v>1.2190337164379614E-5</v>
      </c>
      <c r="H701" s="5">
        <f t="shared" si="34"/>
        <v>3.352342720204394E-5</v>
      </c>
      <c r="I701" s="19">
        <f t="shared" si="35"/>
        <v>5260402.9638882624</v>
      </c>
      <c r="J701" s="5">
        <f>I701/$C$2*100</f>
        <v>40.902963098997972</v>
      </c>
    </row>
    <row r="702" spans="1:10" x14ac:dyDescent="0.25">
      <c r="A702">
        <v>662</v>
      </c>
      <c r="B702">
        <v>2682</v>
      </c>
      <c r="F702">
        <f>'Fit US Avg Rain Fall'!$B$17+'Fit US Avg Rain Fall'!$B$18*'US Avg Rainfall Data'!B702</f>
        <v>-11.347746955757657</v>
      </c>
      <c r="G702" s="5">
        <f t="shared" si="33"/>
        <v>1.1796036700404409E-5</v>
      </c>
      <c r="H702" s="5">
        <f t="shared" si="34"/>
        <v>3.2439100926112125E-5</v>
      </c>
      <c r="I702" s="19">
        <f t="shared" si="35"/>
        <v>5260402.9639324974</v>
      </c>
      <c r="J702" s="5">
        <f>I702/$C$2*100</f>
        <v>40.902963099341932</v>
      </c>
    </row>
    <row r="703" spans="1:10" x14ac:dyDescent="0.25">
      <c r="A703">
        <v>663</v>
      </c>
      <c r="B703">
        <v>2683</v>
      </c>
      <c r="F703">
        <f>'Fit US Avg Rain Fall'!$B$17+'Fit US Avg Rain Fall'!$B$18*'US Avg Rainfall Data'!B703</f>
        <v>-11.380626955757648</v>
      </c>
      <c r="G703" s="5">
        <f t="shared" si="33"/>
        <v>1.1414490014589446E-5</v>
      </c>
      <c r="H703" s="5">
        <f t="shared" si="34"/>
        <v>3.1389847540120978E-5</v>
      </c>
      <c r="I703" s="19">
        <f t="shared" si="35"/>
        <v>5260402.9639753019</v>
      </c>
      <c r="J703" s="5">
        <f>I703/$C$2*100</f>
        <v>40.902963099674764</v>
      </c>
    </row>
    <row r="704" spans="1:10" x14ac:dyDescent="0.25">
      <c r="A704">
        <v>664</v>
      </c>
      <c r="B704">
        <v>2684</v>
      </c>
      <c r="F704">
        <f>'Fit US Avg Rain Fall'!$B$17+'Fit US Avg Rain Fall'!$B$18*'US Avg Rainfall Data'!B704</f>
        <v>-11.413506955757654</v>
      </c>
      <c r="G704" s="5">
        <f t="shared" si="33"/>
        <v>1.1045284581786144E-5</v>
      </c>
      <c r="H704" s="5">
        <f t="shared" si="34"/>
        <v>3.0374532599911894E-5</v>
      </c>
      <c r="I704" s="19">
        <f t="shared" si="35"/>
        <v>5260402.9640167216</v>
      </c>
      <c r="J704" s="5">
        <f>I704/$C$2*100</f>
        <v>40.902963099996825</v>
      </c>
    </row>
    <row r="705" spans="1:10" x14ac:dyDescent="0.25">
      <c r="A705">
        <v>665</v>
      </c>
      <c r="B705">
        <v>2685</v>
      </c>
      <c r="F705">
        <f>'Fit US Avg Rain Fall'!$B$17+'Fit US Avg Rain Fall'!$B$18*'US Avg Rainfall Data'!B705</f>
        <v>-11.44638695575766</v>
      </c>
      <c r="G705" s="5">
        <f t="shared" si="33"/>
        <v>1.0688021220107985E-5</v>
      </c>
      <c r="H705" s="5">
        <f t="shared" si="34"/>
        <v>2.939205835529696E-5</v>
      </c>
      <c r="I705" s="19">
        <f t="shared" si="35"/>
        <v>5260402.9640568011</v>
      </c>
      <c r="J705" s="5">
        <f>I705/$C$2*100</f>
        <v>40.902963100308469</v>
      </c>
    </row>
    <row r="706" spans="1:10" x14ac:dyDescent="0.25">
      <c r="A706">
        <v>666</v>
      </c>
      <c r="B706">
        <v>2686</v>
      </c>
      <c r="F706">
        <f>'Fit US Avg Rain Fall'!$B$17+'Fit US Avg Rain Fall'!$B$18*'US Avg Rainfall Data'!B706</f>
        <v>-11.479266955757652</v>
      </c>
      <c r="G706" s="5">
        <f t="shared" si="33"/>
        <v>1.0342313659337817E-5</v>
      </c>
      <c r="H706" s="5">
        <f t="shared" si="34"/>
        <v>2.8441362563178998E-5</v>
      </c>
      <c r="I706" s="19">
        <f t="shared" si="35"/>
        <v>5260402.964095585</v>
      </c>
      <c r="J706" s="5">
        <f>I706/$C$2*100</f>
        <v>40.902963100610037</v>
      </c>
    </row>
    <row r="707" spans="1:10" x14ac:dyDescent="0.25">
      <c r="A707">
        <v>667</v>
      </c>
      <c r="B707">
        <v>2687</v>
      </c>
      <c r="F707">
        <f>'Fit US Avg Rain Fall'!$B$17+'Fit US Avg Rain Fall'!$B$18*'US Avg Rainfall Data'!B707</f>
        <v>-11.512146955757657</v>
      </c>
      <c r="G707" s="5">
        <f t="shared" si="33"/>
        <v>1.0007788123295227E-5</v>
      </c>
      <c r="H707" s="5">
        <f t="shared" si="34"/>
        <v>2.7521417339061875E-5</v>
      </c>
      <c r="I707" s="19">
        <f t="shared" si="35"/>
        <v>5260402.9641331146</v>
      </c>
      <c r="J707" s="5">
        <f>I707/$C$2*100</f>
        <v>40.902963100901857</v>
      </c>
    </row>
    <row r="708" spans="1:10" x14ac:dyDescent="0.25">
      <c r="A708">
        <v>668</v>
      </c>
      <c r="B708">
        <v>2688</v>
      </c>
      <c r="F708">
        <f>'Fit US Avg Rain Fall'!$B$17+'Fit US Avg Rain Fall'!$B$18*'US Avg Rainfall Data'!B708</f>
        <v>-11.545026955757649</v>
      </c>
      <c r="G708" s="5">
        <f t="shared" si="33"/>
        <v>9.6840829257138446E-6</v>
      </c>
      <c r="H708" s="5">
        <f t="shared" si="34"/>
        <v>2.6631228045713074E-5</v>
      </c>
      <c r="I708" s="19">
        <f t="shared" si="35"/>
        <v>5260402.9641694296</v>
      </c>
      <c r="J708" s="5">
        <f>I708/$C$2*100</f>
        <v>40.902963101184234</v>
      </c>
    </row>
    <row r="709" spans="1:10" x14ac:dyDescent="0.25">
      <c r="A709">
        <v>669</v>
      </c>
      <c r="B709">
        <v>2689</v>
      </c>
      <c r="F709">
        <f>'Fit US Avg Rain Fall'!$B$17+'Fit US Avg Rain Fall'!$B$18*'US Avg Rainfall Data'!B709</f>
        <v>-11.577906955757655</v>
      </c>
      <c r="G709" s="5">
        <f t="shared" si="33"/>
        <v>9.370848079187953E-6</v>
      </c>
      <c r="H709" s="5">
        <f t="shared" si="34"/>
        <v>2.5769832217766871E-5</v>
      </c>
      <c r="I709" s="19">
        <f t="shared" si="35"/>
        <v>5260402.9642045703</v>
      </c>
      <c r="J709" s="5">
        <f>I709/$C$2*100</f>
        <v>40.902963101457466</v>
      </c>
    </row>
    <row r="710" spans="1:10" x14ac:dyDescent="0.25">
      <c r="A710">
        <v>670</v>
      </c>
      <c r="B710">
        <v>2690</v>
      </c>
      <c r="F710">
        <f>'Fit US Avg Rain Fall'!$B$17+'Fit US Avg Rain Fall'!$B$18*'US Avg Rainfall Data'!B710</f>
        <v>-11.610786955757661</v>
      </c>
      <c r="G710" s="5">
        <f t="shared" si="33"/>
        <v>9.0677449167699677E-6</v>
      </c>
      <c r="H710" s="5">
        <f t="shared" si="34"/>
        <v>2.4936298521117412E-5</v>
      </c>
      <c r="I710" s="19">
        <f t="shared" si="35"/>
        <v>5260402.9642385738</v>
      </c>
      <c r="J710" s="5">
        <f>I710/$C$2*100</f>
        <v>40.902963101721866</v>
      </c>
    </row>
    <row r="711" spans="1:10" x14ac:dyDescent="0.25">
      <c r="A711">
        <v>671</v>
      </c>
      <c r="B711">
        <v>2691</v>
      </c>
      <c r="F711">
        <f>'Fit US Avg Rain Fall'!$B$17+'Fit US Avg Rain Fall'!$B$18*'US Avg Rainfall Data'!B711</f>
        <v>-11.643666955757652</v>
      </c>
      <c r="G711" s="5">
        <f t="shared" si="33"/>
        <v>8.7744457258060695E-6</v>
      </c>
      <c r="H711" s="5">
        <f t="shared" si="34"/>
        <v>2.4129725745966693E-5</v>
      </c>
      <c r="I711" s="19">
        <f t="shared" si="35"/>
        <v>5260402.9642714774</v>
      </c>
      <c r="J711" s="5">
        <f>I711/$C$2*100</f>
        <v>40.902963101977711</v>
      </c>
    </row>
    <row r="712" spans="1:10" x14ac:dyDescent="0.25">
      <c r="A712">
        <v>672</v>
      </c>
      <c r="B712">
        <v>2692</v>
      </c>
      <c r="F712">
        <f>'Fit US Avg Rain Fall'!$B$17+'Fit US Avg Rain Fall'!$B$18*'US Avg Rainfall Data'!B712</f>
        <v>-11.676546955757658</v>
      </c>
      <c r="G712" s="5">
        <f t="shared" si="33"/>
        <v>8.4906333936156125E-6</v>
      </c>
      <c r="H712" s="5">
        <f t="shared" si="34"/>
        <v>2.3349241832442936E-5</v>
      </c>
      <c r="I712" s="19">
        <f t="shared" si="35"/>
        <v>5260402.9643033175</v>
      </c>
      <c r="J712" s="5">
        <f>I712/$C$2*100</f>
        <v>40.902963102225293</v>
      </c>
    </row>
    <row r="713" spans="1:10" x14ac:dyDescent="0.25">
      <c r="A713">
        <v>673</v>
      </c>
      <c r="B713">
        <v>2693</v>
      </c>
      <c r="F713">
        <f>'Fit US Avg Rain Fall'!$B$17+'Fit US Avg Rain Fall'!$B$18*'US Avg Rainfall Data'!B713</f>
        <v>-11.70942695575765</v>
      </c>
      <c r="G713" s="5">
        <f t="shared" si="33"/>
        <v>8.2160010646323679E-6</v>
      </c>
      <c r="H713" s="5">
        <f t="shared" si="34"/>
        <v>2.2594002927739012E-5</v>
      </c>
      <c r="I713" s="19">
        <f t="shared" si="35"/>
        <v>5260402.9643341275</v>
      </c>
      <c r="J713" s="5">
        <f>I713/$C$2*100</f>
        <v>40.902963102464859</v>
      </c>
    </row>
    <row r="714" spans="1:10" x14ac:dyDescent="0.25">
      <c r="A714">
        <v>674</v>
      </c>
      <c r="B714">
        <v>2694</v>
      </c>
      <c r="F714">
        <f>'Fit US Avg Rain Fall'!$B$17+'Fit US Avg Rain Fall'!$B$18*'US Avg Rainfall Data'!B714</f>
        <v>-11.742306955757655</v>
      </c>
      <c r="G714" s="5">
        <f t="shared" si="33"/>
        <v>7.9502518086338216E-6</v>
      </c>
      <c r="H714" s="5">
        <f t="shared" si="34"/>
        <v>2.1863192473743009E-5</v>
      </c>
      <c r="I714" s="19">
        <f t="shared" si="35"/>
        <v>5260402.964363941</v>
      </c>
      <c r="J714" s="5">
        <f>I714/$C$2*100</f>
        <v>40.902963102696674</v>
      </c>
    </row>
    <row r="715" spans="1:10" x14ac:dyDescent="0.25">
      <c r="A715">
        <v>675</v>
      </c>
      <c r="B715">
        <v>2695</v>
      </c>
      <c r="F715">
        <f>'Fit US Avg Rain Fall'!$B$17+'Fit US Avg Rain Fall'!$B$18*'US Avg Rainfall Data'!B715</f>
        <v>-11.775186955757661</v>
      </c>
      <c r="G715" s="5">
        <f t="shared" si="33"/>
        <v>7.6930982997034913E-6</v>
      </c>
      <c r="H715" s="5">
        <f t="shared" si="34"/>
        <v>2.1156020324184602E-5</v>
      </c>
      <c r="I715" s="19">
        <f t="shared" si="35"/>
        <v>5260402.9643927896</v>
      </c>
      <c r="J715" s="5">
        <f>I715/$C$2*100</f>
        <v>40.902963102920999</v>
      </c>
    </row>
    <row r="716" spans="1:10" x14ac:dyDescent="0.25">
      <c r="A716">
        <v>676</v>
      </c>
      <c r="B716">
        <v>2696</v>
      </c>
      <c r="F716">
        <f>'Fit US Avg Rain Fall'!$B$17+'Fit US Avg Rain Fall'!$B$18*'US Avg Rainfall Data'!B716</f>
        <v>-11.808066955757653</v>
      </c>
      <c r="G716" s="5">
        <f t="shared" si="33"/>
        <v>7.444262505576133E-6</v>
      </c>
      <c r="H716" s="5">
        <f t="shared" si="34"/>
        <v>2.0471721890334366E-5</v>
      </c>
      <c r="I716" s="19">
        <f t="shared" si="35"/>
        <v>5260402.9644207051</v>
      </c>
      <c r="J716" s="5">
        <f>I716/$C$2*100</f>
        <v>40.902963103138056</v>
      </c>
    </row>
    <row r="717" spans="1:10" x14ac:dyDescent="0.25">
      <c r="A717">
        <v>677</v>
      </c>
      <c r="B717">
        <v>2697</v>
      </c>
      <c r="F717">
        <f>'Fit US Avg Rain Fall'!$B$17+'Fit US Avg Rain Fall'!$B$18*'US Avg Rainfall Data'!B717</f>
        <v>-11.840946955757659</v>
      </c>
      <c r="G717" s="5">
        <f t="shared" si="33"/>
        <v>7.2034753870312237E-6</v>
      </c>
      <c r="H717" s="5">
        <f t="shared" si="34"/>
        <v>1.9809557314335865E-5</v>
      </c>
      <c r="I717" s="19">
        <f t="shared" si="35"/>
        <v>5260402.9644477181</v>
      </c>
      <c r="J717" s="5">
        <f>I717/$C$2*100</f>
        <v>40.9029631033481</v>
      </c>
    </row>
    <row r="718" spans="1:10" x14ac:dyDescent="0.25">
      <c r="A718">
        <v>678</v>
      </c>
      <c r="B718">
        <v>2698</v>
      </c>
      <c r="F718">
        <f>'Fit US Avg Rain Fall'!$B$17+'Fit US Avg Rain Fall'!$B$18*'US Avg Rainfall Data'!B718</f>
        <v>-11.87382695575765</v>
      </c>
      <c r="G718" s="5">
        <f t="shared" si="33"/>
        <v>6.9704766070107107E-6</v>
      </c>
      <c r="H718" s="5">
        <f t="shared" si="34"/>
        <v>1.9168810669279454E-5</v>
      </c>
      <c r="I718" s="19">
        <f t="shared" si="35"/>
        <v>5260402.9644738566</v>
      </c>
      <c r="J718" s="5">
        <f>I718/$C$2*100</f>
        <v>40.902963103551343</v>
      </c>
    </row>
    <row r="719" spans="1:10" x14ac:dyDescent="0.25">
      <c r="A719">
        <v>679</v>
      </c>
      <c r="B719">
        <v>2699</v>
      </c>
      <c r="F719">
        <f>'Fit US Avg Rain Fall'!$B$17+'Fit US Avg Rain Fall'!$B$18*'US Avg Rainfall Data'!B719</f>
        <v>-11.906706955757656</v>
      </c>
      <c r="G719" s="5">
        <f t="shared" si="33"/>
        <v>6.7450142491438848E-6</v>
      </c>
      <c r="H719" s="5">
        <f t="shared" si="34"/>
        <v>1.8548789185145682E-5</v>
      </c>
      <c r="I719" s="19">
        <f t="shared" si="35"/>
        <v>5260402.9644991504</v>
      </c>
      <c r="J719" s="5">
        <f>I719/$C$2*100</f>
        <v>40.902963103748021</v>
      </c>
    </row>
    <row r="720" spans="1:10" x14ac:dyDescent="0.25">
      <c r="A720">
        <v>680</v>
      </c>
      <c r="B720">
        <v>2700</v>
      </c>
      <c r="F720">
        <f>'Fit US Avg Rain Fall'!$B$17+'Fit US Avg Rain Fall'!$B$18*'US Avg Rainfall Data'!B720</f>
        <v>-11.939586955757648</v>
      </c>
      <c r="G720" s="5">
        <f t="shared" si="33"/>
        <v>6.5268445453782697E-6</v>
      </c>
      <c r="H720" s="5">
        <f t="shared" si="34"/>
        <v>1.7948822499790242E-5</v>
      </c>
      <c r="I720" s="19">
        <f t="shared" si="35"/>
        <v>5260402.9645236256</v>
      </c>
      <c r="J720" s="5">
        <f>I720/$C$2*100</f>
        <v>40.902963103938326</v>
      </c>
    </row>
    <row r="721" spans="1:10" x14ac:dyDescent="0.25">
      <c r="A721">
        <v>681</v>
      </c>
      <c r="B721">
        <v>2701</v>
      </c>
      <c r="F721">
        <f>'Fit US Avg Rain Fall'!$B$17+'Fit US Avg Rain Fall'!$B$18*'US Avg Rainfall Data'!B721</f>
        <v>-11.972466955757653</v>
      </c>
      <c r="G721" s="5">
        <f t="shared" si="33"/>
        <v>6.3157316124188267E-6</v>
      </c>
      <c r="H721" s="5">
        <f t="shared" si="34"/>
        <v>1.7368261934151774E-5</v>
      </c>
      <c r="I721" s="19">
        <f t="shared" si="35"/>
        <v>5260402.9645473091</v>
      </c>
      <c r="J721" s="5">
        <f>I721/$C$2*100</f>
        <v>40.902963104122477</v>
      </c>
    </row>
    <row r="722" spans="1:10" x14ac:dyDescent="0.25">
      <c r="A722">
        <v>682</v>
      </c>
      <c r="B722">
        <v>2702</v>
      </c>
      <c r="F722">
        <f>'Fit US Avg Rain Fall'!$B$17+'Fit US Avg Rain Fall'!$B$18*'US Avg Rainfall Data'!B722</f>
        <v>-12.005346955757659</v>
      </c>
      <c r="G722" s="5">
        <f t="shared" si="33"/>
        <v>6.1114471966935338E-6</v>
      </c>
      <c r="H722" s="5">
        <f t="shared" si="34"/>
        <v>1.6806479790907218E-5</v>
      </c>
      <c r="I722" s="19">
        <f t="shared" si="35"/>
        <v>5260402.9645702271</v>
      </c>
      <c r="J722" s="5">
        <f>I722/$C$2*100</f>
        <v>40.902963104300682</v>
      </c>
    </row>
    <row r="723" spans="1:10" x14ac:dyDescent="0.25">
      <c r="A723">
        <v>683</v>
      </c>
      <c r="B723">
        <v>2703</v>
      </c>
      <c r="F723">
        <f>'Fit US Avg Rain Fall'!$B$17+'Fit US Avg Rain Fall'!$B$18*'US Avg Rainfall Data'!B723</f>
        <v>-12.038226955757651</v>
      </c>
      <c r="G723" s="5">
        <f t="shared" si="33"/>
        <v>5.9137704275672033E-6</v>
      </c>
      <c r="H723" s="5">
        <f t="shared" si="34"/>
        <v>1.626286867580981E-5</v>
      </c>
      <c r="I723" s="19">
        <f t="shared" si="35"/>
        <v>5260402.9645924037</v>
      </c>
      <c r="J723" s="5">
        <f>I723/$C$2*100</f>
        <v>40.902963104473123</v>
      </c>
    </row>
    <row r="724" spans="1:10" x14ac:dyDescent="0.25">
      <c r="A724">
        <v>684</v>
      </c>
      <c r="B724">
        <v>2704</v>
      </c>
      <c r="F724">
        <f>'Fit US Avg Rain Fall'!$B$17+'Fit US Avg Rain Fall'!$B$18*'US Avg Rainfall Data'!B724</f>
        <v>-12.071106955757656</v>
      </c>
      <c r="G724" s="5">
        <f t="shared" si="33"/>
        <v>5.7224875785377146E-6</v>
      </c>
      <c r="H724" s="5">
        <f t="shared" si="34"/>
        <v>1.5736840840978716E-5</v>
      </c>
      <c r="I724" s="19">
        <f t="shared" si="35"/>
        <v>5260402.9646138623</v>
      </c>
      <c r="J724" s="5">
        <f>I724/$C$2*100</f>
        <v>40.902963104639973</v>
      </c>
    </row>
    <row r="725" spans="1:10" x14ac:dyDescent="0.25">
      <c r="A725">
        <v>685</v>
      </c>
      <c r="B725">
        <v>2705</v>
      </c>
      <c r="F725">
        <f>'Fit US Avg Rain Fall'!$B$17+'Fit US Avg Rain Fall'!$B$18*'US Avg Rainfall Data'!B725</f>
        <v>-12.103986955757648</v>
      </c>
      <c r="G725" s="5">
        <f t="shared" si="33"/>
        <v>5.5373918361572671E-6</v>
      </c>
      <c r="H725" s="5">
        <f t="shared" si="34"/>
        <v>1.5227827549432484E-5</v>
      </c>
      <c r="I725" s="19">
        <f t="shared" si="35"/>
        <v>5260402.964634628</v>
      </c>
      <c r="J725" s="5">
        <f>I725/$C$2*100</f>
        <v>40.902963104801444</v>
      </c>
    </row>
    <row r="726" spans="1:10" x14ac:dyDescent="0.25">
      <c r="A726">
        <v>686</v>
      </c>
      <c r="B726">
        <v>2706</v>
      </c>
      <c r="F726">
        <f>'Fit US Avg Rain Fall'!$B$17+'Fit US Avg Rain Fall'!$B$18*'US Avg Rainfall Data'!B726</f>
        <v>-12.136866955757654</v>
      </c>
      <c r="G726" s="5">
        <f t="shared" si="33"/>
        <v>5.3582830764267124E-6</v>
      </c>
      <c r="H726" s="5">
        <f t="shared" si="34"/>
        <v>1.4735278460173458E-5</v>
      </c>
      <c r="I726" s="19">
        <f t="shared" si="35"/>
        <v>5260402.9646547213</v>
      </c>
      <c r="J726" s="5">
        <f>I726/$C$2*100</f>
        <v>40.902963104957678</v>
      </c>
    </row>
    <row r="727" spans="1:10" x14ac:dyDescent="0.25">
      <c r="A727">
        <v>687</v>
      </c>
      <c r="B727">
        <v>2707</v>
      </c>
      <c r="F727">
        <f>'Fit US Avg Rain Fall'!$B$17+'Fit US Avg Rain Fall'!$B$18*'US Avg Rainfall Data'!B727</f>
        <v>-12.16974695575766</v>
      </c>
      <c r="G727" s="5">
        <f t="shared" si="33"/>
        <v>5.1849676484236959E-6</v>
      </c>
      <c r="H727" s="5">
        <f t="shared" si="34"/>
        <v>1.4258661033165165E-5</v>
      </c>
      <c r="I727" s="19">
        <f t="shared" si="35"/>
        <v>5260402.9646741645</v>
      </c>
      <c r="J727" s="5">
        <f>I727/$C$2*100</f>
        <v>40.902963105108867</v>
      </c>
    </row>
    <row r="728" spans="1:10" x14ac:dyDescent="0.25">
      <c r="A728">
        <v>688</v>
      </c>
      <c r="B728">
        <v>2708</v>
      </c>
      <c r="F728">
        <f>'Fit US Avg Rain Fall'!$B$17+'Fit US Avg Rain Fall'!$B$18*'US Avg Rainfall Data'!B728</f>
        <v>-12.202626955757651</v>
      </c>
      <c r="G728" s="5">
        <f t="shared" si="33"/>
        <v>5.0172581649286129E-6</v>
      </c>
      <c r="H728" s="5">
        <f t="shared" si="34"/>
        <v>1.3797459953553685E-5</v>
      </c>
      <c r="I728" s="19">
        <f t="shared" si="35"/>
        <v>5260402.9646929791</v>
      </c>
      <c r="J728" s="5">
        <f>I728/$C$2*100</f>
        <v>40.902963105255161</v>
      </c>
    </row>
    <row r="729" spans="1:10" x14ac:dyDescent="0.25">
      <c r="A729">
        <v>689</v>
      </c>
      <c r="B729">
        <v>2709</v>
      </c>
      <c r="F729">
        <f>'Fit US Avg Rain Fall'!$B$17+'Fit US Avg Rain Fall'!$B$18*'US Avg Rainfall Data'!B729</f>
        <v>-12.235506955757657</v>
      </c>
      <c r="G729" s="5">
        <f t="shared" si="33"/>
        <v>4.8549732998228806E-6</v>
      </c>
      <c r="H729" s="5">
        <f t="shared" si="34"/>
        <v>1.3351176574512922E-5</v>
      </c>
      <c r="I729" s="19">
        <f t="shared" si="35"/>
        <v>5260402.9647111855</v>
      </c>
      <c r="J729" s="5">
        <f>I729/$C$2*100</f>
        <v>40.902963105396722</v>
      </c>
    </row>
    <row r="730" spans="1:10" x14ac:dyDescent="0.25">
      <c r="A730">
        <v>690</v>
      </c>
      <c r="B730">
        <v>2710</v>
      </c>
      <c r="F730">
        <f>'Fit US Avg Rain Fall'!$B$17+'Fit US Avg Rain Fall'!$B$18*'US Avg Rainfall Data'!B730</f>
        <v>-12.268386955757649</v>
      </c>
      <c r="G730" s="5">
        <f t="shared" si="33"/>
        <v>4.6979375920411264E-6</v>
      </c>
      <c r="H730" s="5">
        <f t="shared" si="34"/>
        <v>1.2919328378113097E-5</v>
      </c>
      <c r="I730" s="19">
        <f t="shared" si="35"/>
        <v>5260402.9647288024</v>
      </c>
      <c r="J730" s="5">
        <f>I730/$C$2*100</f>
        <v>40.902963105533708</v>
      </c>
    </row>
    <row r="731" spans="1:10" x14ac:dyDescent="0.25">
      <c r="A731">
        <v>691</v>
      </c>
      <c r="B731">
        <v>2711</v>
      </c>
      <c r="F731">
        <f>'Fit US Avg Rain Fall'!$B$17+'Fit US Avg Rain Fall'!$B$18*'US Avg Rainfall Data'!B731</f>
        <v>-12.301266955757654</v>
      </c>
      <c r="G731" s="5">
        <f t="shared" si="33"/>
        <v>4.545981255863559E-6</v>
      </c>
      <c r="H731" s="5">
        <f t="shared" si="34"/>
        <v>1.2501448453624788E-5</v>
      </c>
      <c r="I731" s="19">
        <f t="shared" si="35"/>
        <v>5260402.9647458494</v>
      </c>
      <c r="J731" s="5">
        <f>I731/$C$2*100</f>
        <v>40.902963105666259</v>
      </c>
    </row>
    <row r="732" spans="1:10" x14ac:dyDescent="0.25">
      <c r="A732">
        <v>692</v>
      </c>
      <c r="B732">
        <v>2712</v>
      </c>
      <c r="F732">
        <f>'Fit US Avg Rain Fall'!$B$17+'Fit US Avg Rain Fall'!$B$18*'US Avg Rainfall Data'!B732</f>
        <v>-12.33414695575766</v>
      </c>
      <c r="G732" s="5">
        <f t="shared" si="33"/>
        <v>4.3989399973455213E-6</v>
      </c>
      <c r="H732" s="5">
        <f t="shared" si="34"/>
        <v>1.2097084992700184E-5</v>
      </c>
      <c r="I732" s="19">
        <f t="shared" si="35"/>
        <v>5260402.964762345</v>
      </c>
      <c r="J732" s="5">
        <f>I732/$C$2*100</f>
        <v>40.90296310579452</v>
      </c>
    </row>
    <row r="733" spans="1:10" x14ac:dyDescent="0.25">
      <c r="A733">
        <v>693</v>
      </c>
      <c r="B733">
        <v>2713</v>
      </c>
      <c r="F733">
        <f>'Fit US Avg Rain Fall'!$B$17+'Fit US Avg Rain Fall'!$B$18*'US Avg Rainfall Data'!B733</f>
        <v>-12.367026955757652</v>
      </c>
      <c r="G733" s="5">
        <f t="shared" si="33"/>
        <v>4.256654836684015E-6</v>
      </c>
      <c r="H733" s="5">
        <f t="shared" si="34"/>
        <v>1.1705800800881041E-5</v>
      </c>
      <c r="I733" s="19">
        <f t="shared" si="35"/>
        <v>5260402.9647783078</v>
      </c>
      <c r="J733" s="5">
        <f>I733/$C$2*100</f>
        <v>40.902963105918644</v>
      </c>
    </row>
    <row r="734" spans="1:10" x14ac:dyDescent="0.25">
      <c r="A734">
        <v>694</v>
      </c>
      <c r="B734">
        <v>2714</v>
      </c>
      <c r="F734">
        <f>'Fit US Avg Rain Fall'!$B$17+'Fit US Avg Rain Fall'!$B$18*'US Avg Rainfall Data'!B734</f>
        <v>-12.399906955757658</v>
      </c>
      <c r="G734" s="5">
        <f t="shared" si="33"/>
        <v>4.1189719363298623E-6</v>
      </c>
      <c r="H734" s="5">
        <f t="shared" si="34"/>
        <v>1.1327172824907121E-5</v>
      </c>
      <c r="I734" s="19">
        <f t="shared" si="35"/>
        <v>5260402.9647937538</v>
      </c>
      <c r="J734" s="5">
        <f>I734/$C$2*100</f>
        <v>40.90296310603874</v>
      </c>
    </row>
    <row r="735" spans="1:10" x14ac:dyDescent="0.25">
      <c r="A735">
        <v>695</v>
      </c>
      <c r="B735">
        <v>2715</v>
      </c>
      <c r="F735">
        <f>'Fit US Avg Rain Fall'!$B$17+'Fit US Avg Rain Fall'!$B$18*'US Avg Rainfall Data'!B735</f>
        <v>-12.432786955757649</v>
      </c>
      <c r="G735" s="5">
        <f t="shared" si="33"/>
        <v>3.9857424346602361E-6</v>
      </c>
      <c r="H735" s="5">
        <f t="shared" si="34"/>
        <v>1.0960791695315649E-5</v>
      </c>
      <c r="I735" s="19">
        <f t="shared" si="35"/>
        <v>5260402.9648087006</v>
      </c>
      <c r="J735" s="5">
        <f>I735/$C$2*100</f>
        <v>40.902963106154964</v>
      </c>
    </row>
    <row r="736" spans="1:10" x14ac:dyDescent="0.25">
      <c r="A736">
        <v>696</v>
      </c>
      <c r="B736">
        <v>2716</v>
      </c>
      <c r="F736">
        <f>'Fit US Avg Rain Fall'!$B$17+'Fit US Avg Rain Fall'!$B$18*'US Avg Rainfall Data'!B736</f>
        <v>-12.465666955757655</v>
      </c>
      <c r="G736" s="5">
        <f t="shared" si="33"/>
        <v>3.8568222850302174E-6</v>
      </c>
      <c r="H736" s="5">
        <f t="shared" si="34"/>
        <v>1.0606261283833097E-5</v>
      </c>
      <c r="I736" s="19">
        <f t="shared" si="35"/>
        <v>5260402.9648231631</v>
      </c>
      <c r="J736" s="5">
        <f>I736/$C$2*100</f>
        <v>40.902963106267421</v>
      </c>
    </row>
    <row r="737" spans="1:10" x14ac:dyDescent="0.25">
      <c r="A737">
        <v>697</v>
      </c>
      <c r="B737">
        <v>2717</v>
      </c>
      <c r="F737">
        <f>'Fit US Avg Rain Fall'!$B$17+'Fit US Avg Rain Fall'!$B$18*'US Avg Rainfall Data'!B737</f>
        <v>-12.498546955757661</v>
      </c>
      <c r="G737" s="5">
        <f t="shared" si="33"/>
        <v>3.7320721000311537E-6</v>
      </c>
      <c r="H737" s="5">
        <f t="shared" si="34"/>
        <v>1.0263198275085672E-5</v>
      </c>
      <c r="I737" s="19">
        <f t="shared" si="35"/>
        <v>5260402.9648371581</v>
      </c>
      <c r="J737" s="5">
        <f>I737/$C$2*100</f>
        <v>40.902963106376241</v>
      </c>
    </row>
    <row r="738" spans="1:10" x14ac:dyDescent="0.25">
      <c r="A738">
        <v>698</v>
      </c>
      <c r="B738">
        <v>2718</v>
      </c>
      <c r="F738">
        <f>'Fit US Avg Rain Fall'!$B$17+'Fit US Avg Rain Fall'!$B$18*'US Avg Rainfall Data'!B738</f>
        <v>-12.531426955757652</v>
      </c>
      <c r="G738" s="5">
        <f t="shared" si="33"/>
        <v>3.6113570007859506E-6</v>
      </c>
      <c r="H738" s="5">
        <f t="shared" si="34"/>
        <v>9.9312317521613647E-6</v>
      </c>
      <c r="I738" s="19">
        <f t="shared" si="35"/>
        <v>5260402.9648507014</v>
      </c>
      <c r="J738" s="5">
        <f>I738/$C$2*100</f>
        <v>40.90296310648155</v>
      </c>
    </row>
    <row r="739" spans="1:10" x14ac:dyDescent="0.25">
      <c r="A739">
        <v>699</v>
      </c>
      <c r="B739">
        <v>2719</v>
      </c>
      <c r="F739">
        <f>'Fit US Avg Rain Fall'!$B$17+'Fit US Avg Rain Fall'!$B$18*'US Avg Rainfall Data'!B739</f>
        <v>-12.564306955757658</v>
      </c>
      <c r="G739" s="5">
        <f t="shared" si="33"/>
        <v>3.4945464711189911E-6</v>
      </c>
      <c r="H739" s="5">
        <f t="shared" si="34"/>
        <v>9.6100027955772254E-6</v>
      </c>
      <c r="I739" s="19">
        <f t="shared" si="35"/>
        <v>5260402.964863806</v>
      </c>
      <c r="J739" s="5">
        <f>I739/$C$2*100</f>
        <v>40.902963106583442</v>
      </c>
    </row>
    <row r="740" spans="1:10" x14ac:dyDescent="0.25">
      <c r="A740">
        <v>700</v>
      </c>
      <c r="B740">
        <v>2720</v>
      </c>
      <c r="F740">
        <f>'Fit US Avg Rain Fall'!$B$17+'Fit US Avg Rain Fall'!$B$18*'US Avg Rainfall Data'!B740</f>
        <v>-12.59718695575765</v>
      </c>
      <c r="G740" s="5">
        <f t="shared" si="33"/>
        <v>3.3815142164434769E-6</v>
      </c>
      <c r="H740" s="5">
        <f t="shared" si="34"/>
        <v>9.2991640952195617E-6</v>
      </c>
      <c r="I740" s="19">
        <f t="shared" si="35"/>
        <v>5260402.9648764869</v>
      </c>
      <c r="J740" s="5">
        <f>I740/$C$2*100</f>
        <v>40.902963106682051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B9859-8D6D-4C22-9A4A-BDCF992224C3}">
  <sheetPr>
    <pageSetUpPr fitToPage="1"/>
  </sheetPr>
  <dimension ref="A1:X147"/>
  <sheetViews>
    <sheetView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8" sqref="C8:C147"/>
    </sheetView>
  </sheetViews>
  <sheetFormatPr defaultRowHeight="15" x14ac:dyDescent="0.25"/>
  <cols>
    <col min="2" max="2" width="10.140625" style="1" bestFit="1" customWidth="1"/>
    <col min="3" max="3" width="10.140625" style="19" bestFit="1" customWidth="1"/>
    <col min="4" max="4" width="10.140625" style="1" customWidth="1"/>
    <col min="5" max="5" width="10.140625" style="14" customWidth="1"/>
    <col min="6" max="6" width="10.140625" style="1" customWidth="1"/>
    <col min="20" max="20" width="17.85546875" bestFit="1" customWidth="1"/>
    <col min="21" max="21" width="14.28515625" customWidth="1"/>
    <col min="22" max="22" width="12.42578125" customWidth="1"/>
    <col min="23" max="23" width="10.85546875" style="5" customWidth="1"/>
  </cols>
  <sheetData>
    <row r="1" spans="1:24" x14ac:dyDescent="0.25">
      <c r="A1" t="s">
        <v>19</v>
      </c>
      <c r="E1" s="1"/>
      <c r="F1" s="14"/>
      <c r="G1" s="1"/>
      <c r="W1"/>
      <c r="X1" s="5"/>
    </row>
    <row r="2" spans="1:24" x14ac:dyDescent="0.25">
      <c r="A2" t="s">
        <v>20</v>
      </c>
      <c r="E2" s="1"/>
      <c r="F2" s="14"/>
      <c r="G2" s="1"/>
      <c r="V2">
        <v>23172413</v>
      </c>
      <c r="W2"/>
      <c r="X2" s="5"/>
    </row>
    <row r="3" spans="1:24" x14ac:dyDescent="0.25">
      <c r="A3" t="s">
        <v>21</v>
      </c>
      <c r="E3" s="1"/>
      <c r="F3" s="14"/>
      <c r="G3" s="1"/>
      <c r="V3">
        <f>V10*V2/100</f>
        <v>11794758.217</v>
      </c>
      <c r="W3"/>
      <c r="X3" s="5"/>
    </row>
    <row r="4" spans="1:24" x14ac:dyDescent="0.25">
      <c r="E4" s="1"/>
      <c r="F4" s="14"/>
      <c r="G4" s="1"/>
      <c r="W4"/>
      <c r="X4" s="5"/>
    </row>
    <row r="5" spans="1:24" x14ac:dyDescent="0.25">
      <c r="E5" s="1"/>
      <c r="F5" s="14"/>
      <c r="G5" s="1"/>
      <c r="W5"/>
      <c r="X5" s="5"/>
    </row>
    <row r="6" spans="1:24" s="2" customFormat="1" ht="75" x14ac:dyDescent="0.25">
      <c r="A6" s="2" t="s">
        <v>0</v>
      </c>
      <c r="B6" s="3" t="s">
        <v>4</v>
      </c>
      <c r="C6" s="20"/>
      <c r="D6" s="3" t="s">
        <v>75</v>
      </c>
      <c r="E6" s="3" t="s">
        <v>3</v>
      </c>
      <c r="F6" s="15" t="s">
        <v>18</v>
      </c>
      <c r="G6" s="3" t="s">
        <v>5</v>
      </c>
      <c r="H6" s="2" t="s">
        <v>7</v>
      </c>
      <c r="V6" s="2" t="s">
        <v>8</v>
      </c>
      <c r="W6" s="3" t="s">
        <v>16</v>
      </c>
      <c r="X6" s="4" t="s">
        <v>17</v>
      </c>
    </row>
    <row r="7" spans="1:24" x14ac:dyDescent="0.25">
      <c r="A7">
        <v>1987</v>
      </c>
      <c r="B7" s="1">
        <v>0</v>
      </c>
      <c r="E7" s="1">
        <v>0</v>
      </c>
      <c r="F7" s="14"/>
      <c r="G7" s="1">
        <v>0</v>
      </c>
      <c r="H7" s="1">
        <f>B7+E7</f>
        <v>0</v>
      </c>
      <c r="U7" t="s">
        <v>9</v>
      </c>
      <c r="V7">
        <v>35.200000000000003</v>
      </c>
      <c r="W7" s="1"/>
      <c r="X7" s="5"/>
    </row>
    <row r="8" spans="1:24" x14ac:dyDescent="0.25">
      <c r="A8">
        <v>1988</v>
      </c>
      <c r="B8" s="1">
        <v>135</v>
      </c>
      <c r="C8" s="21">
        <v>134.98043686514202</v>
      </c>
      <c r="D8" s="18">
        <f>B8/C8</f>
        <v>1.0001449331126222</v>
      </c>
      <c r="E8" s="1">
        <v>370</v>
      </c>
      <c r="F8" s="14">
        <f>(E8/44)/(B8/16)</f>
        <v>0.99663299663299654</v>
      </c>
      <c r="G8" s="1">
        <v>3375</v>
      </c>
      <c r="H8" s="1">
        <f>B8+E8</f>
        <v>505</v>
      </c>
      <c r="U8" t="s">
        <v>10</v>
      </c>
      <c r="V8">
        <v>11.6</v>
      </c>
      <c r="W8" s="1"/>
      <c r="X8" s="5"/>
    </row>
    <row r="9" spans="1:24" x14ac:dyDescent="0.25">
      <c r="A9">
        <v>1989</v>
      </c>
      <c r="B9" s="1">
        <v>278</v>
      </c>
      <c r="C9" s="21">
        <v>278.06366097470419</v>
      </c>
      <c r="D9" s="18">
        <f t="shared" ref="D9:D72" si="0">B9/C9</f>
        <v>0.99977105611541961</v>
      </c>
      <c r="E9" s="1">
        <v>763</v>
      </c>
      <c r="F9" s="14">
        <f>(E9/44)/(B9/16)</f>
        <v>0.99803793328973178</v>
      </c>
      <c r="G9" s="1">
        <v>6952</v>
      </c>
      <c r="H9" s="1">
        <f>B9+E9</f>
        <v>1041</v>
      </c>
      <c r="U9" t="s">
        <v>11</v>
      </c>
      <c r="V9">
        <v>4.0999999999999996</v>
      </c>
      <c r="W9" s="1"/>
      <c r="X9" s="5"/>
    </row>
    <row r="10" spans="1:24" x14ac:dyDescent="0.25">
      <c r="A10">
        <v>1990</v>
      </c>
      <c r="B10" s="1">
        <v>430</v>
      </c>
      <c r="C10" s="21">
        <v>429.8527218848003</v>
      </c>
      <c r="D10" s="18">
        <f t="shared" si="0"/>
        <v>1.0003426245960567</v>
      </c>
      <c r="E10" s="1">
        <v>1179</v>
      </c>
      <c r="F10" s="14">
        <f>(E10/44)/(B10/16)</f>
        <v>0.99704016913319249</v>
      </c>
      <c r="G10" s="1">
        <v>10746</v>
      </c>
      <c r="H10" s="1">
        <f>B10+E10</f>
        <v>1609</v>
      </c>
      <c r="U10" t="s">
        <v>14</v>
      </c>
      <c r="V10">
        <f>SUM(V7:V9)</f>
        <v>50.900000000000006</v>
      </c>
      <c r="W10" s="1">
        <f>'Waste Acceptance and In Place'!C$40*V10/100</f>
        <v>11794758.217</v>
      </c>
      <c r="X10" s="5">
        <f>H$41/W10*100</f>
        <v>5.4516420614135255</v>
      </c>
    </row>
    <row r="11" spans="1:24" x14ac:dyDescent="0.25">
      <c r="A11">
        <v>1991</v>
      </c>
      <c r="B11" s="1">
        <v>591</v>
      </c>
      <c r="C11" s="21">
        <v>590.99324841472355</v>
      </c>
      <c r="D11" s="18">
        <f t="shared" si="0"/>
        <v>1.0000114241326692</v>
      </c>
      <c r="E11" s="1">
        <v>1622</v>
      </c>
      <c r="F11" s="14">
        <f>(E11/44)/(B11/16)</f>
        <v>0.99800030764497782</v>
      </c>
      <c r="G11" s="1">
        <v>14775</v>
      </c>
      <c r="H11" s="1">
        <f>B11+E11</f>
        <v>2213</v>
      </c>
      <c r="W11" s="1"/>
      <c r="X11" s="5"/>
    </row>
    <row r="12" spans="1:24" x14ac:dyDescent="0.25">
      <c r="A12">
        <v>1992</v>
      </c>
      <c r="B12" s="1">
        <v>762</v>
      </c>
      <c r="C12" s="21">
        <v>762.17582611804824</v>
      </c>
      <c r="D12" s="18">
        <f t="shared" si="0"/>
        <v>0.99976931029294935</v>
      </c>
      <c r="E12" s="1">
        <v>2091</v>
      </c>
      <c r="F12" s="14">
        <f>(E12/44)/(B12/16)</f>
        <v>0.99785254115962774</v>
      </c>
      <c r="G12" s="1">
        <v>19054</v>
      </c>
      <c r="H12" s="1">
        <f>B12+E12</f>
        <v>2853</v>
      </c>
      <c r="W12" s="1"/>
      <c r="X12" s="5"/>
    </row>
    <row r="13" spans="1:24" x14ac:dyDescent="0.25">
      <c r="A13">
        <v>1993</v>
      </c>
      <c r="B13" s="1">
        <v>944</v>
      </c>
      <c r="C13" s="21">
        <v>944.14267444774362</v>
      </c>
      <c r="D13" s="18">
        <f t="shared" si="0"/>
        <v>0.99984888465313038</v>
      </c>
      <c r="E13" s="1">
        <v>2591</v>
      </c>
      <c r="F13" s="14">
        <f>(E13/44)/(B13/16)</f>
        <v>0.99807395993836667</v>
      </c>
      <c r="G13" s="1">
        <v>23604</v>
      </c>
      <c r="H13" s="1">
        <f>B13+E13</f>
        <v>3535</v>
      </c>
      <c r="U13" t="s">
        <v>12</v>
      </c>
      <c r="V13">
        <v>2.8</v>
      </c>
      <c r="W13" s="1"/>
      <c r="X13" s="5"/>
    </row>
    <row r="14" spans="1:24" x14ac:dyDescent="0.25">
      <c r="A14">
        <v>1994</v>
      </c>
      <c r="B14" s="1">
        <v>1138</v>
      </c>
      <c r="C14" s="21">
        <v>1137.68775219439</v>
      </c>
      <c r="D14" s="18">
        <f t="shared" si="0"/>
        <v>1.0002744582641483</v>
      </c>
      <c r="E14" s="1">
        <v>3122</v>
      </c>
      <c r="F14" s="14">
        <f>(E14/44)/(B14/16)</f>
        <v>0.99760345103051606</v>
      </c>
      <c r="G14" s="1">
        <v>28442</v>
      </c>
      <c r="H14" s="1">
        <f>B14+E14</f>
        <v>4260</v>
      </c>
      <c r="U14" t="s">
        <v>13</v>
      </c>
      <c r="V14">
        <v>1.8</v>
      </c>
      <c r="W14" s="1"/>
      <c r="X14" s="5"/>
    </row>
    <row r="15" spans="1:24" x14ac:dyDescent="0.25">
      <c r="A15">
        <v>1995</v>
      </c>
      <c r="B15" s="1">
        <v>1344</v>
      </c>
      <c r="C15" s="21">
        <v>1343.6626324042554</v>
      </c>
      <c r="D15" s="18">
        <f t="shared" si="0"/>
        <v>1.0002510805819917</v>
      </c>
      <c r="E15" s="1">
        <v>3687</v>
      </c>
      <c r="F15" s="14">
        <f>(E15/44)/(B15/16)</f>
        <v>0.99756493506493504</v>
      </c>
      <c r="G15" s="1">
        <v>33592</v>
      </c>
      <c r="H15" s="1">
        <f>B15+E15</f>
        <v>5031</v>
      </c>
      <c r="U15" t="s">
        <v>15</v>
      </c>
      <c r="V15">
        <f>V10+V13+V14</f>
        <v>55.5</v>
      </c>
      <c r="W15" s="1">
        <f>'Waste Acceptance and In Place'!C$40*V15/100</f>
        <v>12860689.215</v>
      </c>
      <c r="X15" s="5">
        <f>H$41/W15*100</f>
        <v>4.99979425091799</v>
      </c>
    </row>
    <row r="16" spans="1:24" x14ac:dyDescent="0.25">
      <c r="A16">
        <v>1996</v>
      </c>
      <c r="B16" s="1">
        <v>1563</v>
      </c>
      <c r="C16" s="21">
        <v>1562.9794218508887</v>
      </c>
      <c r="D16" s="18">
        <f t="shared" si="0"/>
        <v>1.0000131659757152</v>
      </c>
      <c r="E16" s="1">
        <v>4288</v>
      </c>
      <c r="F16" s="14">
        <f>(E16/44)/(B16/16)</f>
        <v>0.9976153085558076</v>
      </c>
      <c r="G16" s="1">
        <v>39074</v>
      </c>
      <c r="H16" s="1">
        <f>B16+E16</f>
        <v>5851</v>
      </c>
      <c r="W16"/>
      <c r="X16" s="5"/>
    </row>
    <row r="17" spans="1:24" x14ac:dyDescent="0.25">
      <c r="A17">
        <v>1997</v>
      </c>
      <c r="B17" s="1">
        <v>1797</v>
      </c>
      <c r="C17" s="21">
        <v>1796.6158097089933</v>
      </c>
      <c r="D17" s="18">
        <f t="shared" si="0"/>
        <v>1.0002138410944235</v>
      </c>
      <c r="E17" s="1">
        <v>4929</v>
      </c>
      <c r="F17" s="14">
        <f>(E17/44)/(B17/16)</f>
        <v>0.99741994232812259</v>
      </c>
      <c r="G17" s="1">
        <v>44915</v>
      </c>
      <c r="H17" s="1">
        <f>B17+E17</f>
        <v>6726</v>
      </c>
      <c r="U17" t="s">
        <v>69</v>
      </c>
      <c r="W17"/>
      <c r="X17" s="5"/>
    </row>
    <row r="18" spans="1:24" x14ac:dyDescent="0.25">
      <c r="A18">
        <v>1998</v>
      </c>
      <c r="B18" s="1">
        <v>2038</v>
      </c>
      <c r="C18" s="21">
        <v>2037.5309246334657</v>
      </c>
      <c r="D18" s="18">
        <f t="shared" si="0"/>
        <v>1.0002302175446092</v>
      </c>
      <c r="E18" s="1">
        <v>5591</v>
      </c>
      <c r="F18" s="14">
        <f>(E18/44)/(B18/16)</f>
        <v>0.99759122133999456</v>
      </c>
      <c r="G18" s="1">
        <v>50938</v>
      </c>
      <c r="H18" s="1">
        <f>B18+E18</f>
        <v>7629</v>
      </c>
      <c r="W18"/>
      <c r="X18" s="5"/>
    </row>
    <row r="19" spans="1:24" x14ac:dyDescent="0.25">
      <c r="A19">
        <v>1999</v>
      </c>
      <c r="B19" s="1">
        <v>2286</v>
      </c>
      <c r="C19" s="21">
        <v>2285.7237835990436</v>
      </c>
      <c r="D19" s="18">
        <f t="shared" si="0"/>
        <v>1.0001208441732716</v>
      </c>
      <c r="E19" s="1">
        <v>6271</v>
      </c>
      <c r="F19" s="14">
        <f>(E19/44)/(B19/16)</f>
        <v>0.99753439910920227</v>
      </c>
      <c r="G19" s="1">
        <v>57143</v>
      </c>
      <c r="H19" s="1">
        <f>B19+E19</f>
        <v>8557</v>
      </c>
      <c r="W19"/>
      <c r="X19" s="5"/>
    </row>
    <row r="20" spans="1:24" x14ac:dyDescent="0.25">
      <c r="A20">
        <v>2000</v>
      </c>
      <c r="B20" s="1">
        <v>2526</v>
      </c>
      <c r="C20" s="21">
        <v>2525.8749924568874</v>
      </c>
      <c r="D20" s="18">
        <f t="shared" si="0"/>
        <v>1.0000494907877413</v>
      </c>
      <c r="E20" s="1">
        <v>6930</v>
      </c>
      <c r="F20" s="14">
        <f>(E20/44)/(B20/16)</f>
        <v>0.99762470308788598</v>
      </c>
      <c r="G20" s="1">
        <v>63147</v>
      </c>
      <c r="H20" s="1">
        <f>B20+E20</f>
        <v>9456</v>
      </c>
      <c r="W20"/>
      <c r="X20" s="5"/>
    </row>
    <row r="21" spans="1:24" x14ac:dyDescent="0.25">
      <c r="A21">
        <v>2001</v>
      </c>
      <c r="B21" s="1">
        <v>2775</v>
      </c>
      <c r="C21" s="21">
        <v>2775.4864614797657</v>
      </c>
      <c r="D21" s="18">
        <f t="shared" si="0"/>
        <v>0.99982472929105681</v>
      </c>
      <c r="E21" s="1">
        <v>7615</v>
      </c>
      <c r="F21" s="14">
        <f>(E21/44)/(B21/16)</f>
        <v>0.99787059787059784</v>
      </c>
      <c r="G21" s="1">
        <v>69387</v>
      </c>
      <c r="H21" s="1">
        <f>B21+E21</f>
        <v>10390</v>
      </c>
      <c r="W21"/>
      <c r="X21" s="5"/>
    </row>
    <row r="22" spans="1:24" x14ac:dyDescent="0.25">
      <c r="A22">
        <v>2002</v>
      </c>
      <c r="B22" s="1">
        <v>3092</v>
      </c>
      <c r="C22" s="21">
        <v>3092.0914074677698</v>
      </c>
      <c r="D22" s="18">
        <f t="shared" si="0"/>
        <v>0.99997043830348964</v>
      </c>
      <c r="E22" s="1">
        <v>8484</v>
      </c>
      <c r="F22" s="14">
        <f>(E22/44)/(B22/16)</f>
        <v>0.99776549453134189</v>
      </c>
      <c r="G22" s="1">
        <v>77302</v>
      </c>
      <c r="H22" s="1">
        <f>B22+E22</f>
        <v>11576</v>
      </c>
      <c r="W22"/>
      <c r="X22" s="5"/>
    </row>
    <row r="23" spans="1:24" x14ac:dyDescent="0.25">
      <c r="A23">
        <v>2003</v>
      </c>
      <c r="B23" s="1">
        <v>3420</v>
      </c>
      <c r="C23" s="21">
        <v>3419.7469875654028</v>
      </c>
      <c r="D23" s="18">
        <f t="shared" si="0"/>
        <v>1.0000739857175156</v>
      </c>
      <c r="E23" s="1">
        <v>9383</v>
      </c>
      <c r="F23" s="14">
        <f>(E23/44)/(B23/16)</f>
        <v>0.99766081871345025</v>
      </c>
      <c r="G23" s="1">
        <v>85494</v>
      </c>
      <c r="H23" s="1">
        <f>B23+E23</f>
        <v>12803</v>
      </c>
      <c r="W23"/>
      <c r="X23" s="5"/>
    </row>
    <row r="24" spans="1:24" x14ac:dyDescent="0.25">
      <c r="A24">
        <v>2004</v>
      </c>
      <c r="B24" s="1">
        <v>3811</v>
      </c>
      <c r="C24" s="21">
        <v>3810.8213929177805</v>
      </c>
      <c r="D24" s="18">
        <f t="shared" si="0"/>
        <v>1.0000468683949741</v>
      </c>
      <c r="E24" s="1">
        <v>10456</v>
      </c>
      <c r="F24" s="14">
        <f>(E24/44)/(B24/16)</f>
        <v>0.99768612389971612</v>
      </c>
      <c r="G24" s="1">
        <v>95271</v>
      </c>
      <c r="H24" s="1">
        <f>B24+E24</f>
        <v>14267</v>
      </c>
      <c r="W24"/>
      <c r="X24" s="5"/>
    </row>
    <row r="25" spans="1:24" x14ac:dyDescent="0.25">
      <c r="A25">
        <v>2005</v>
      </c>
      <c r="B25" s="1">
        <v>4221</v>
      </c>
      <c r="C25" s="21">
        <v>4221.1557070466506</v>
      </c>
      <c r="D25" s="18">
        <f t="shared" si="0"/>
        <v>0.999963112697693</v>
      </c>
      <c r="E25" s="1">
        <v>11582</v>
      </c>
      <c r="F25" s="14">
        <f>(E25/44)/(B25/16)</f>
        <v>0.99778165449807243</v>
      </c>
      <c r="G25" s="1">
        <v>105529</v>
      </c>
      <c r="H25" s="1">
        <f>B25+E25</f>
        <v>15803</v>
      </c>
      <c r="W25"/>
      <c r="X25" s="5"/>
    </row>
    <row r="26" spans="1:24" x14ac:dyDescent="0.25">
      <c r="A26">
        <v>2006</v>
      </c>
      <c r="B26" s="1">
        <v>4702</v>
      </c>
      <c r="C26" s="21">
        <v>4702.0132048077294</v>
      </c>
      <c r="D26" s="18">
        <f t="shared" si="0"/>
        <v>0.99999719166936496</v>
      </c>
      <c r="E26" s="1">
        <v>12901</v>
      </c>
      <c r="F26" s="14">
        <f>(E26/44)/(B26/16)</f>
        <v>0.99771857236765782</v>
      </c>
      <c r="G26" s="1">
        <v>117550</v>
      </c>
      <c r="H26" s="1">
        <f>B26+E26</f>
        <v>17603</v>
      </c>
      <c r="W26"/>
      <c r="X26" s="5"/>
    </row>
    <row r="27" spans="1:24" x14ac:dyDescent="0.25">
      <c r="A27">
        <v>2007</v>
      </c>
      <c r="B27" s="1">
        <v>5228</v>
      </c>
      <c r="C27" s="21">
        <v>5227.5062217279137</v>
      </c>
      <c r="D27" s="18">
        <f t="shared" si="0"/>
        <v>1.0000944577110276</v>
      </c>
      <c r="E27" s="1">
        <v>14343</v>
      </c>
      <c r="F27" s="14">
        <f>(E27/44)/(B27/16)</f>
        <v>0.99763511163664187</v>
      </c>
      <c r="G27" s="1">
        <v>130688</v>
      </c>
      <c r="H27" s="1">
        <f>B27+E27</f>
        <v>19571</v>
      </c>
      <c r="W27"/>
      <c r="X27" s="5"/>
    </row>
    <row r="28" spans="1:24" x14ac:dyDescent="0.25">
      <c r="A28">
        <v>2008</v>
      </c>
      <c r="B28" s="1">
        <v>5805</v>
      </c>
      <c r="C28" s="21">
        <v>5804.5372065202182</v>
      </c>
      <c r="D28" s="18">
        <f t="shared" si="0"/>
        <v>1.0000797296086348</v>
      </c>
      <c r="E28" s="1">
        <v>15926</v>
      </c>
      <c r="F28" s="14">
        <f>(E28/44)/(B28/16)</f>
        <v>0.99763526740270925</v>
      </c>
      <c r="G28" s="1">
        <v>145113</v>
      </c>
      <c r="H28" s="1">
        <f>B28+E28</f>
        <v>21731</v>
      </c>
      <c r="W28"/>
      <c r="X28" s="5"/>
    </row>
    <row r="29" spans="1:24" x14ac:dyDescent="0.25">
      <c r="A29">
        <v>2009</v>
      </c>
      <c r="B29" s="1">
        <v>6477</v>
      </c>
      <c r="C29" s="21">
        <v>6476.517077682337</v>
      </c>
      <c r="D29" s="18">
        <f t="shared" si="0"/>
        <v>1.0000745651268839</v>
      </c>
      <c r="E29" s="1">
        <v>17770</v>
      </c>
      <c r="F29" s="14">
        <f>(E29/44)/(B29/16)</f>
        <v>0.99765604165789434</v>
      </c>
      <c r="G29" s="1">
        <v>161913</v>
      </c>
      <c r="H29" s="1">
        <f>B29+E29</f>
        <v>24247</v>
      </c>
      <c r="W29"/>
      <c r="X29" s="5"/>
    </row>
    <row r="30" spans="1:24" x14ac:dyDescent="0.25">
      <c r="A30">
        <v>2010</v>
      </c>
      <c r="B30" s="1">
        <v>7085</v>
      </c>
      <c r="C30" s="21">
        <v>7084.5427354656504</v>
      </c>
      <c r="D30" s="18">
        <f t="shared" si="0"/>
        <v>1.0000645439729032</v>
      </c>
      <c r="E30" s="1">
        <v>19438</v>
      </c>
      <c r="F30" s="14">
        <f>(E30/44)/(B30/16)</f>
        <v>0.9976518893950086</v>
      </c>
      <c r="G30" s="1">
        <v>177114</v>
      </c>
      <c r="H30" s="1">
        <f>B30+E30</f>
        <v>26523</v>
      </c>
      <c r="W30"/>
      <c r="X30" s="5"/>
    </row>
    <row r="31" spans="1:24" x14ac:dyDescent="0.25">
      <c r="A31">
        <v>2011</v>
      </c>
      <c r="B31" s="1">
        <v>7699</v>
      </c>
      <c r="C31" s="21">
        <v>7698.8487895327917</v>
      </c>
      <c r="D31" s="18">
        <f t="shared" si="0"/>
        <v>1.0000196406594468</v>
      </c>
      <c r="E31" s="1">
        <v>21124</v>
      </c>
      <c r="F31" s="14">
        <f>(E31/44)/(B31/16)</f>
        <v>0.99772107357508055</v>
      </c>
      <c r="G31" s="1">
        <v>192471</v>
      </c>
      <c r="H31" s="1">
        <f>B31+E31</f>
        <v>28823</v>
      </c>
      <c r="W31"/>
      <c r="X31" s="5"/>
    </row>
    <row r="32" spans="1:24" x14ac:dyDescent="0.25">
      <c r="A32">
        <v>2012</v>
      </c>
      <c r="B32" s="1">
        <v>8231</v>
      </c>
      <c r="C32" s="21">
        <v>8231.31834660811</v>
      </c>
      <c r="D32" s="18">
        <f t="shared" si="0"/>
        <v>0.99996132495492152</v>
      </c>
      <c r="E32" s="1">
        <v>22585</v>
      </c>
      <c r="F32" s="14">
        <f>(E32/44)/(B32/16)</f>
        <v>0.99778001126561444</v>
      </c>
      <c r="G32" s="1">
        <v>205783</v>
      </c>
      <c r="H32" s="1">
        <f>B32+E32</f>
        <v>30816</v>
      </c>
      <c r="W32"/>
      <c r="X32" s="5"/>
    </row>
    <row r="33" spans="1:24" x14ac:dyDescent="0.25">
      <c r="A33">
        <v>2013</v>
      </c>
      <c r="B33" s="1">
        <v>8811</v>
      </c>
      <c r="C33" s="21">
        <v>8811.0473271762239</v>
      </c>
      <c r="D33" s="18">
        <f t="shared" si="0"/>
        <v>0.99999462865486177</v>
      </c>
      <c r="E33" s="1">
        <v>24175</v>
      </c>
      <c r="F33" s="14">
        <f>(E33/44)/(B33/16)</f>
        <v>0.99771979240824993</v>
      </c>
      <c r="G33" s="1">
        <v>220276</v>
      </c>
      <c r="H33" s="1">
        <f>B33+E33</f>
        <v>32986</v>
      </c>
      <c r="W33"/>
      <c r="X33" s="5"/>
    </row>
    <row r="34" spans="1:24" x14ac:dyDescent="0.25">
      <c r="A34">
        <v>2014</v>
      </c>
      <c r="B34" s="1">
        <v>9722</v>
      </c>
      <c r="C34" s="21">
        <v>9721.8150016745112</v>
      </c>
      <c r="D34" s="18">
        <f t="shared" si="0"/>
        <v>1.0000190291962414</v>
      </c>
      <c r="E34" s="1">
        <v>26674</v>
      </c>
      <c r="F34" s="14">
        <f>(E34/44)/(B34/16)</f>
        <v>0.99769968768117301</v>
      </c>
      <c r="G34" s="1">
        <v>243045</v>
      </c>
      <c r="H34" s="1">
        <f>B34+E34</f>
        <v>36396</v>
      </c>
      <c r="W34"/>
      <c r="X34" s="5"/>
    </row>
    <row r="35" spans="1:24" x14ac:dyDescent="0.25">
      <c r="A35">
        <v>2015</v>
      </c>
      <c r="B35" s="1">
        <v>10471</v>
      </c>
      <c r="C35" s="21">
        <v>10471.269878944264</v>
      </c>
      <c r="D35" s="18">
        <f t="shared" si="0"/>
        <v>0.99997422672250991</v>
      </c>
      <c r="E35" s="1">
        <v>28731</v>
      </c>
      <c r="F35" s="14">
        <f>(E35/44)/(B35/16)</f>
        <v>0.99776872921749249</v>
      </c>
      <c r="G35" s="1">
        <v>261782</v>
      </c>
      <c r="H35" s="1">
        <f>B35+E35</f>
        <v>39202</v>
      </c>
      <c r="W35"/>
      <c r="X35" s="5"/>
    </row>
    <row r="36" spans="1:24" x14ac:dyDescent="0.25">
      <c r="A36">
        <v>2016</v>
      </c>
      <c r="B36" s="1">
        <v>11192</v>
      </c>
      <c r="C36" s="21">
        <v>11191.943804829951</v>
      </c>
      <c r="D36" s="18">
        <f t="shared" si="0"/>
        <v>1.0000050210375453</v>
      </c>
      <c r="E36" s="1">
        <v>30708</v>
      </c>
      <c r="F36" s="14">
        <f>(E36/44)/(B36/16)</f>
        <v>0.99772564819026577</v>
      </c>
      <c r="G36" s="1">
        <v>279799</v>
      </c>
      <c r="H36" s="1">
        <f>B36+E36</f>
        <v>41900</v>
      </c>
      <c r="W36"/>
      <c r="X36" s="5"/>
    </row>
    <row r="37" spans="1:24" x14ac:dyDescent="0.25">
      <c r="A37">
        <v>2017</v>
      </c>
      <c r="B37" s="1">
        <v>11843</v>
      </c>
      <c r="C37" s="21">
        <v>11842.60841475362</v>
      </c>
      <c r="D37" s="18">
        <f t="shared" si="0"/>
        <v>1.000033065793672</v>
      </c>
      <c r="E37" s="1">
        <v>32493</v>
      </c>
      <c r="F37" s="14">
        <f>(E37/44)/(B37/16)</f>
        <v>0.99768946750285936</v>
      </c>
      <c r="G37" s="1">
        <v>296065</v>
      </c>
      <c r="H37" s="1">
        <f>B37+E37</f>
        <v>44336</v>
      </c>
      <c r="W37"/>
      <c r="X37" s="5"/>
    </row>
    <row r="38" spans="1:24" x14ac:dyDescent="0.25">
      <c r="A38">
        <v>2018</v>
      </c>
      <c r="B38" s="1">
        <v>12737</v>
      </c>
      <c r="C38" s="21">
        <v>12736.621027190167</v>
      </c>
      <c r="D38" s="18">
        <f t="shared" si="0"/>
        <v>1.0000297545800432</v>
      </c>
      <c r="E38" s="1">
        <v>34946</v>
      </c>
      <c r="F38" s="14">
        <f>(E38/44)/(B38/16)</f>
        <v>0.99769461911253543</v>
      </c>
      <c r="G38" s="1">
        <v>318416</v>
      </c>
      <c r="H38" s="1">
        <f>B38+E38</f>
        <v>47683</v>
      </c>
      <c r="W38"/>
      <c r="X38" s="5"/>
    </row>
    <row r="39" spans="1:24" x14ac:dyDescent="0.25">
      <c r="A39">
        <v>2019</v>
      </c>
      <c r="B39" s="1">
        <v>13760</v>
      </c>
      <c r="C39" s="21">
        <v>13760.312495222011</v>
      </c>
      <c r="D39" s="18">
        <f t="shared" si="0"/>
        <v>0.99997729010717451</v>
      </c>
      <c r="E39" s="1">
        <v>37755</v>
      </c>
      <c r="F39" s="14">
        <f>(E39/44)/(B39/16)</f>
        <v>0.99775369978858353</v>
      </c>
      <c r="G39" s="1">
        <v>344008</v>
      </c>
      <c r="H39" s="1">
        <f>B39+E39</f>
        <v>51515</v>
      </c>
      <c r="W39"/>
      <c r="X39" s="5"/>
    </row>
    <row r="40" spans="1:24" x14ac:dyDescent="0.25">
      <c r="A40">
        <v>2020</v>
      </c>
      <c r="B40" s="1">
        <v>14844</v>
      </c>
      <c r="C40" s="21">
        <v>14843.565904525649</v>
      </c>
      <c r="D40" s="18">
        <f t="shared" si="0"/>
        <v>1.0000292446893921</v>
      </c>
      <c r="E40" s="1">
        <v>40727</v>
      </c>
      <c r="F40" s="14">
        <f>(E40/44)/(B40/16)</f>
        <v>0.99769726366331057</v>
      </c>
      <c r="G40" s="1"/>
      <c r="H40" s="1">
        <f>B40+E40</f>
        <v>55571</v>
      </c>
      <c r="I40">
        <f>B40*25</f>
        <v>371100</v>
      </c>
      <c r="W40"/>
      <c r="X40" s="5"/>
    </row>
    <row r="41" spans="1:24" x14ac:dyDescent="0.25">
      <c r="A41" t="s">
        <v>6</v>
      </c>
      <c r="B41" s="1">
        <f>SUM(B7:B40)</f>
        <v>171758</v>
      </c>
      <c r="C41" s="21">
        <v>14666.507588263612</v>
      </c>
      <c r="D41" s="18">
        <f t="shared" si="0"/>
        <v>11.710899746674775</v>
      </c>
      <c r="E41" s="1">
        <f>SUM(E7:E40)</f>
        <v>471250</v>
      </c>
      <c r="F41" s="14"/>
      <c r="G41" s="1">
        <f>SUM(G7:G40)</f>
        <v>3922763</v>
      </c>
      <c r="H41" s="1">
        <f>SUM(H7:H40)</f>
        <v>643008</v>
      </c>
      <c r="W41"/>
      <c r="X41" s="5"/>
    </row>
    <row r="42" spans="1:24" x14ac:dyDescent="0.25">
      <c r="C42" s="21">
        <v>14491.561274438127</v>
      </c>
      <c r="D42" s="18">
        <f t="shared" si="0"/>
        <v>0</v>
      </c>
      <c r="E42" s="1"/>
      <c r="F42" s="14"/>
      <c r="G42" s="1"/>
      <c r="W42"/>
      <c r="X42" s="5"/>
    </row>
    <row r="43" spans="1:24" x14ac:dyDescent="0.25">
      <c r="C43" s="21">
        <v>14318.701770477703</v>
      </c>
      <c r="D43" s="18">
        <f t="shared" si="0"/>
        <v>0</v>
      </c>
      <c r="E43" s="1"/>
      <c r="F43" s="14"/>
      <c r="G43" s="1"/>
      <c r="W43"/>
      <c r="X43" s="5"/>
    </row>
    <row r="44" spans="1:24" x14ac:dyDescent="0.25">
      <c r="C44" s="21">
        <v>14147.904184315061</v>
      </c>
      <c r="D44" s="18">
        <f t="shared" si="0"/>
        <v>0</v>
      </c>
      <c r="E44" s="1"/>
      <c r="F44" s="14"/>
      <c r="G44" s="1"/>
      <c r="W44"/>
      <c r="X44" s="5"/>
    </row>
    <row r="45" spans="1:24" x14ac:dyDescent="0.25">
      <c r="C45" s="21">
        <v>13979.143920802657</v>
      </c>
      <c r="D45" s="18">
        <f t="shared" si="0"/>
        <v>0</v>
      </c>
      <c r="E45" s="1"/>
      <c r="F45" s="14"/>
      <c r="G45" s="1"/>
      <c r="W45"/>
      <c r="X45" s="5"/>
    </row>
    <row r="46" spans="1:24" x14ac:dyDescent="0.25">
      <c r="C46" s="21">
        <v>13812.396678170924</v>
      </c>
      <c r="D46" s="18">
        <f t="shared" si="0"/>
        <v>0</v>
      </c>
      <c r="E46" s="1"/>
      <c r="F46" s="14"/>
      <c r="G46" s="1"/>
      <c r="W46"/>
      <c r="X46" s="5"/>
    </row>
    <row r="47" spans="1:24" x14ac:dyDescent="0.25">
      <c r="C47" s="21">
        <v>13647.638444528786</v>
      </c>
      <c r="D47" s="18">
        <f t="shared" si="0"/>
        <v>0</v>
      </c>
      <c r="E47" s="1"/>
      <c r="F47" s="14"/>
      <c r="G47" s="1"/>
      <c r="W47"/>
      <c r="X47" s="5"/>
    </row>
    <row r="48" spans="1:24" x14ac:dyDescent="0.25">
      <c r="C48" s="21">
        <v>13484.84549440589</v>
      </c>
      <c r="D48" s="18">
        <f t="shared" si="0"/>
        <v>0</v>
      </c>
      <c r="E48" s="1"/>
      <c r="F48" s="14"/>
      <c r="G48" s="1"/>
      <c r="W48"/>
      <c r="X48" s="5"/>
    </row>
    <row r="49" spans="3:24" x14ac:dyDescent="0.25">
      <c r="C49" s="21">
        <v>13323.994385336116</v>
      </c>
      <c r="D49" s="18">
        <f t="shared" si="0"/>
        <v>0</v>
      </c>
      <c r="E49" s="1"/>
      <c r="F49" s="14"/>
      <c r="G49" s="1"/>
      <c r="W49"/>
      <c r="X49" s="5"/>
    </row>
    <row r="50" spans="3:24" x14ac:dyDescent="0.25">
      <c r="C50" s="21">
        <v>13165.061954481802</v>
      </c>
      <c r="D50" s="18">
        <f t="shared" si="0"/>
        <v>0</v>
      </c>
      <c r="E50" s="1"/>
      <c r="F50" s="14"/>
      <c r="G50" s="1"/>
      <c r="W50"/>
      <c r="X50" s="5"/>
    </row>
    <row r="51" spans="3:24" x14ac:dyDescent="0.25">
      <c r="C51" s="21">
        <v>13008.025315298266</v>
      </c>
      <c r="D51" s="18">
        <f t="shared" si="0"/>
        <v>0</v>
      </c>
      <c r="E51" s="1"/>
      <c r="F51" s="14"/>
      <c r="G51" s="1"/>
      <c r="W51"/>
      <c r="X51" s="5"/>
    </row>
    <row r="52" spans="3:24" x14ac:dyDescent="0.25">
      <c r="C52" s="21">
        <v>12852.861854238112</v>
      </c>
      <c r="D52" s="18">
        <f t="shared" si="0"/>
        <v>0</v>
      </c>
      <c r="E52" s="1"/>
      <c r="F52" s="14"/>
      <c r="G52" s="1"/>
      <c r="W52"/>
      <c r="X52" s="5"/>
    </row>
    <row r="53" spans="3:24" x14ac:dyDescent="0.25">
      <c r="C53" s="21">
        <v>12699.549227494821</v>
      </c>
      <c r="D53" s="18">
        <f t="shared" si="0"/>
        <v>0</v>
      </c>
      <c r="E53" s="1"/>
      <c r="F53" s="14"/>
      <c r="G53" s="1"/>
      <c r="W53"/>
      <c r="X53" s="5"/>
    </row>
    <row r="54" spans="3:24" x14ac:dyDescent="0.25">
      <c r="C54" s="21">
        <v>12548.065357785215</v>
      </c>
      <c r="D54" s="18">
        <f t="shared" si="0"/>
        <v>0</v>
      </c>
      <c r="E54" s="1"/>
      <c r="F54" s="14"/>
      <c r="G54" s="1"/>
      <c r="W54"/>
      <c r="X54" s="5"/>
    </row>
    <row r="55" spans="3:24" x14ac:dyDescent="0.25">
      <c r="C55" s="21">
        <v>12398.38843117029</v>
      </c>
      <c r="D55" s="18">
        <f t="shared" si="0"/>
        <v>0</v>
      </c>
      <c r="E55" s="1"/>
      <c r="F55" s="14"/>
      <c r="G55" s="1"/>
      <c r="W55"/>
      <c r="X55" s="5"/>
    </row>
    <row r="56" spans="3:24" x14ac:dyDescent="0.25">
      <c r="C56" s="21">
        <v>12250.496893913974</v>
      </c>
      <c r="D56" s="18">
        <f t="shared" si="0"/>
        <v>0</v>
      </c>
      <c r="E56" s="1"/>
      <c r="F56" s="14"/>
      <c r="G56" s="1"/>
      <c r="W56"/>
      <c r="X56" s="5"/>
    </row>
    <row r="57" spans="3:24" x14ac:dyDescent="0.25">
      <c r="C57" s="21">
        <v>12104.369449379341</v>
      </c>
      <c r="D57" s="18">
        <f t="shared" si="0"/>
        <v>0</v>
      </c>
      <c r="E57" s="1"/>
      <c r="F57" s="14"/>
      <c r="G57" s="1"/>
      <c r="W57"/>
      <c r="X57" s="5"/>
    </row>
    <row r="58" spans="3:24" x14ac:dyDescent="0.25">
      <c r="C58" s="21">
        <v>11959.985054961868</v>
      </c>
      <c r="D58" s="18">
        <f t="shared" si="0"/>
        <v>0</v>
      </c>
      <c r="E58" s="1"/>
      <c r="F58" s="14"/>
      <c r="G58" s="1"/>
      <c r="W58"/>
      <c r="X58" s="5"/>
    </row>
    <row r="59" spans="3:24" x14ac:dyDescent="0.25">
      <c r="C59" s="21">
        <v>11817.322919059263</v>
      </c>
      <c r="D59" s="18">
        <f t="shared" si="0"/>
        <v>0</v>
      </c>
      <c r="E59" s="1"/>
      <c r="F59" s="14"/>
      <c r="G59" s="1"/>
      <c r="W59"/>
      <c r="X59" s="5"/>
    </row>
    <row r="60" spans="3:24" x14ac:dyDescent="0.25">
      <c r="C60" s="21">
        <v>11676.362498077433</v>
      </c>
      <c r="D60" s="18">
        <f t="shared" si="0"/>
        <v>0</v>
      </c>
      <c r="E60" s="1"/>
      <c r="F60" s="14"/>
      <c r="G60" s="1"/>
      <c r="W60"/>
      <c r="X60" s="5"/>
    </row>
    <row r="61" spans="3:24" x14ac:dyDescent="0.25">
      <c r="C61" s="21">
        <v>11537.083493472181</v>
      </c>
      <c r="D61" s="18">
        <f t="shared" si="0"/>
        <v>0</v>
      </c>
      <c r="E61" s="1"/>
      <c r="F61" s="14"/>
      <c r="G61" s="1"/>
      <c r="W61"/>
      <c r="X61" s="5"/>
    </row>
    <row r="62" spans="3:24" x14ac:dyDescent="0.25">
      <c r="C62" s="21">
        <v>11399.465848826163</v>
      </c>
      <c r="D62" s="18">
        <f t="shared" si="0"/>
        <v>0</v>
      </c>
      <c r="E62" s="1"/>
      <c r="F62" s="14"/>
      <c r="G62" s="1"/>
      <c r="W62"/>
      <c r="X62" s="5"/>
    </row>
    <row r="63" spans="3:24" x14ac:dyDescent="0.25">
      <c r="C63" s="21">
        <v>11263.489746960746</v>
      </c>
      <c r="D63" s="18">
        <f t="shared" si="0"/>
        <v>0</v>
      </c>
      <c r="E63" s="1"/>
      <c r="F63" s="14"/>
      <c r="G63" s="1"/>
      <c r="W63"/>
      <c r="X63" s="5"/>
    </row>
    <row r="64" spans="3:24" x14ac:dyDescent="0.25">
      <c r="C64" s="21">
        <v>11129.135607082299</v>
      </c>
      <c r="D64" s="18">
        <f t="shared" si="0"/>
        <v>0</v>
      </c>
      <c r="E64" s="1"/>
      <c r="F64" s="14"/>
      <c r="G64" s="1"/>
      <c r="W64"/>
      <c r="X64" s="5"/>
    </row>
    <row r="65" spans="3:24" x14ac:dyDescent="0.25">
      <c r="C65" s="21">
        <v>10996.384081962507</v>
      </c>
      <c r="D65" s="18">
        <f t="shared" si="0"/>
        <v>0</v>
      </c>
      <c r="E65" s="1"/>
      <c r="F65" s="14"/>
      <c r="G65" s="1"/>
      <c r="W65"/>
      <c r="X65" s="5"/>
    </row>
    <row r="66" spans="3:24" x14ac:dyDescent="0.25">
      <c r="C66" s="21">
        <v>10865.216055152361</v>
      </c>
      <c r="D66" s="18">
        <f t="shared" si="0"/>
        <v>0</v>
      </c>
      <c r="E66" s="1"/>
      <c r="F66" s="14"/>
      <c r="G66" s="1"/>
      <c r="W66"/>
      <c r="X66" s="5"/>
    </row>
    <row r="67" spans="3:24" x14ac:dyDescent="0.25">
      <c r="C67" s="21">
        <v>10735.612638229341</v>
      </c>
      <c r="D67" s="18">
        <f t="shared" si="0"/>
        <v>0</v>
      </c>
      <c r="E67" s="1"/>
      <c r="F67" s="14"/>
      <c r="G67" s="1"/>
      <c r="W67"/>
      <c r="X67" s="5"/>
    </row>
    <row r="68" spans="3:24" x14ac:dyDescent="0.25">
      <c r="C68" s="21">
        <v>10607.555168077455</v>
      </c>
      <c r="D68" s="18">
        <f t="shared" si="0"/>
        <v>0</v>
      </c>
      <c r="E68" s="1"/>
      <c r="F68" s="14"/>
      <c r="G68" s="1"/>
      <c r="W68"/>
      <c r="X68" s="5"/>
    </row>
    <row r="69" spans="3:24" x14ac:dyDescent="0.25">
      <c r="C69" s="21">
        <v>10481.025204199716</v>
      </c>
      <c r="D69" s="18">
        <f t="shared" si="0"/>
        <v>0</v>
      </c>
      <c r="E69" s="1"/>
      <c r="F69" s="14"/>
      <c r="G69" s="1"/>
      <c r="W69"/>
      <c r="X69" s="5"/>
    </row>
    <row r="70" spans="3:24" x14ac:dyDescent="0.25">
      <c r="C70" s="21">
        <v>10356.004526062678</v>
      </c>
      <c r="D70" s="18">
        <f t="shared" si="0"/>
        <v>0</v>
      </c>
      <c r="E70" s="1"/>
      <c r="F70" s="14"/>
      <c r="G70" s="1"/>
      <c r="W70"/>
      <c r="X70" s="5"/>
    </row>
    <row r="71" spans="3:24" x14ac:dyDescent="0.25">
      <c r="C71" s="21">
        <v>10232.475130472656</v>
      </c>
      <c r="D71" s="18">
        <f t="shared" si="0"/>
        <v>0</v>
      </c>
      <c r="E71" s="1"/>
      <c r="F71" s="14"/>
      <c r="G71" s="1"/>
      <c r="W71"/>
      <c r="X71" s="5"/>
    </row>
    <row r="72" spans="3:24" x14ac:dyDescent="0.25">
      <c r="C72" s="21">
        <v>10110.419228983221</v>
      </c>
      <c r="D72" s="18">
        <f t="shared" si="0"/>
        <v>0</v>
      </c>
      <c r="E72" s="1"/>
      <c r="F72" s="14"/>
      <c r="G72" s="1"/>
      <c r="W72"/>
      <c r="X72" s="5"/>
    </row>
    <row r="73" spans="3:24" x14ac:dyDescent="0.25">
      <c r="C73" s="21">
        <v>9989.8192453336524</v>
      </c>
      <c r="D73" s="18">
        <f t="shared" ref="D73:D136" si="1">B73/C73</f>
        <v>0</v>
      </c>
      <c r="E73" s="1"/>
      <c r="F73" s="14"/>
      <c r="G73" s="1"/>
      <c r="W73"/>
      <c r="X73" s="5"/>
    </row>
    <row r="74" spans="3:24" x14ac:dyDescent="0.25">
      <c r="C74" s="21">
        <v>9870.6578129178997</v>
      </c>
      <c r="D74" s="18">
        <f t="shared" si="1"/>
        <v>0</v>
      </c>
      <c r="E74" s="1"/>
      <c r="F74" s="14"/>
      <c r="G74" s="1"/>
      <c r="W74"/>
      <c r="X74" s="5"/>
    </row>
    <row r="75" spans="3:24" x14ac:dyDescent="0.25">
      <c r="C75" s="21">
        <v>9752.9177722837885</v>
      </c>
      <c r="D75" s="18">
        <f t="shared" si="1"/>
        <v>0</v>
      </c>
      <c r="E75" s="1"/>
      <c r="F75" s="14"/>
      <c r="G75" s="1"/>
      <c r="W75"/>
      <c r="X75" s="5"/>
    </row>
    <row r="76" spans="3:24" x14ac:dyDescent="0.25">
      <c r="C76" s="21">
        <v>9636.5821686620056</v>
      </c>
      <c r="D76" s="18">
        <f t="shared" si="1"/>
        <v>0</v>
      </c>
      <c r="E76" s="1"/>
      <c r="F76" s="14"/>
      <c r="G76" s="1"/>
      <c r="W76"/>
      <c r="X76" s="5"/>
    </row>
    <row r="77" spans="3:24" x14ac:dyDescent="0.25">
      <c r="C77" s="21">
        <v>9521.6342495246045</v>
      </c>
      <c r="D77" s="18">
        <f t="shared" si="1"/>
        <v>0</v>
      </c>
      <c r="E77" s="1"/>
      <c r="F77" s="14"/>
      <c r="G77" s="1"/>
      <c r="W77"/>
      <c r="X77" s="5"/>
    </row>
    <row r="78" spans="3:24" x14ac:dyDescent="0.25">
      <c r="C78" s="21">
        <v>9408.0574621725973</v>
      </c>
      <c r="D78" s="18">
        <f t="shared" si="1"/>
        <v>0</v>
      </c>
      <c r="E78" s="1"/>
      <c r="F78" s="14"/>
      <c r="G78" s="1"/>
      <c r="W78"/>
      <c r="X78" s="5"/>
    </row>
    <row r="79" spans="3:24" x14ac:dyDescent="0.25">
      <c r="C79" s="21">
        <v>9295.8354513523464</v>
      </c>
      <c r="D79" s="18">
        <f t="shared" si="1"/>
        <v>0</v>
      </c>
      <c r="E79" s="1"/>
      <c r="F79" s="14"/>
      <c r="G79" s="1"/>
      <c r="W79"/>
      <c r="X79" s="5"/>
    </row>
    <row r="80" spans="3:24" x14ac:dyDescent="0.25">
      <c r="C80" s="21">
        <v>9184.9520569003707</v>
      </c>
      <c r="D80" s="18">
        <f t="shared" si="1"/>
        <v>0</v>
      </c>
      <c r="E80" s="1"/>
      <c r="F80" s="14"/>
      <c r="G80" s="1"/>
      <c r="W80"/>
      <c r="X80" s="5"/>
    </row>
    <row r="81" spans="3:24" x14ac:dyDescent="0.25">
      <c r="C81" s="21">
        <v>9075.3913114162606</v>
      </c>
      <c r="D81" s="18">
        <f t="shared" si="1"/>
        <v>0</v>
      </c>
      <c r="E81" s="1"/>
      <c r="F81" s="14"/>
      <c r="G81" s="1"/>
      <c r="W81"/>
      <c r="X81" s="5"/>
    </row>
    <row r="82" spans="3:24" x14ac:dyDescent="0.25">
      <c r="C82" s="21">
        <v>8967.1374379633453</v>
      </c>
      <c r="D82" s="18">
        <f t="shared" si="1"/>
        <v>0</v>
      </c>
      <c r="E82" s="1"/>
      <c r="F82" s="14"/>
      <c r="G82" s="1"/>
      <c r="W82"/>
      <c r="X82" s="5"/>
    </row>
    <row r="83" spans="3:24" x14ac:dyDescent="0.25">
      <c r="C83" s="21">
        <v>8860.1748477967885</v>
      </c>
      <c r="D83" s="18">
        <f t="shared" si="1"/>
        <v>0</v>
      </c>
      <c r="E83" s="1"/>
      <c r="F83" s="14"/>
      <c r="G83" s="1"/>
      <c r="W83"/>
      <c r="X83" s="5"/>
    </row>
    <row r="84" spans="3:24" x14ac:dyDescent="0.25">
      <c r="C84" s="21">
        <v>8754.4881381187661</v>
      </c>
      <c r="D84" s="18">
        <f t="shared" si="1"/>
        <v>0</v>
      </c>
      <c r="E84" s="1"/>
      <c r="F84" s="14"/>
      <c r="G84" s="1"/>
      <c r="W84"/>
      <c r="X84" s="5"/>
    </row>
    <row r="85" spans="3:24" x14ac:dyDescent="0.25">
      <c r="C85" s="21">
        <v>8650.0620898604629</v>
      </c>
      <c r="D85" s="18">
        <f t="shared" si="1"/>
        <v>0</v>
      </c>
      <c r="E85" s="1"/>
      <c r="F85" s="14"/>
      <c r="G85" s="1"/>
      <c r="W85"/>
      <c r="X85" s="5"/>
    </row>
    <row r="86" spans="3:24" x14ac:dyDescent="0.25">
      <c r="C86" s="21">
        <v>8546.8816654904767</v>
      </c>
      <c r="D86" s="18">
        <f t="shared" si="1"/>
        <v>0</v>
      </c>
      <c r="E86" s="1"/>
      <c r="F86" s="14"/>
      <c r="G86" s="1"/>
      <c r="W86"/>
      <c r="X86" s="5"/>
    </row>
    <row r="87" spans="3:24" x14ac:dyDescent="0.25">
      <c r="C87" s="21">
        <v>8444.9320068494053</v>
      </c>
      <c r="D87" s="18">
        <f t="shared" si="1"/>
        <v>0</v>
      </c>
      <c r="E87" s="1"/>
      <c r="F87" s="14"/>
      <c r="G87" s="1"/>
      <c r="W87"/>
      <c r="X87" s="5"/>
    </row>
    <row r="88" spans="3:24" x14ac:dyDescent="0.25">
      <c r="C88" s="21">
        <v>8344.1984330102332</v>
      </c>
      <c r="D88" s="18">
        <f t="shared" si="1"/>
        <v>0</v>
      </c>
      <c r="E88" s="1"/>
      <c r="F88" s="14"/>
      <c r="G88" s="1"/>
      <c r="W88"/>
      <c r="X88" s="5"/>
    </row>
    <row r="89" spans="3:24" x14ac:dyDescent="0.25">
      <c r="C89" s="21">
        <v>8244.6664381642568</v>
      </c>
      <c r="D89" s="18">
        <f t="shared" si="1"/>
        <v>0</v>
      </c>
      <c r="E89" s="1"/>
      <c r="F89" s="14"/>
      <c r="G89" s="1"/>
      <c r="W89"/>
      <c r="X89" s="5"/>
    </row>
    <row r="90" spans="3:24" x14ac:dyDescent="0.25">
      <c r="C90" s="21">
        <v>8146.3216895322303</v>
      </c>
      <c r="D90" s="18">
        <f t="shared" si="1"/>
        <v>0</v>
      </c>
      <c r="E90" s="1"/>
      <c r="F90" s="14"/>
      <c r="G90" s="1"/>
      <c r="W90"/>
      <c r="X90" s="5"/>
    </row>
    <row r="91" spans="3:24" x14ac:dyDescent="0.25">
      <c r="C91" s="21">
        <v>8049.150025300406</v>
      </c>
      <c r="D91" s="18">
        <f t="shared" si="1"/>
        <v>0</v>
      </c>
      <c r="E91" s="1"/>
      <c r="F91" s="14"/>
      <c r="G91" s="1"/>
      <c r="W91"/>
      <c r="X91" s="5"/>
    </row>
    <row r="92" spans="3:24" x14ac:dyDescent="0.25">
      <c r="C92" s="21">
        <v>7953.1374525812244</v>
      </c>
      <c r="D92" s="18">
        <f t="shared" si="1"/>
        <v>0</v>
      </c>
      <c r="E92" s="1"/>
      <c r="F92" s="14"/>
      <c r="G92" s="1"/>
      <c r="W92"/>
      <c r="X92" s="5"/>
    </row>
    <row r="93" spans="3:24" x14ac:dyDescent="0.25">
      <c r="C93" s="21">
        <v>7858.2701453983018</v>
      </c>
      <c r="D93" s="18">
        <f t="shared" si="1"/>
        <v>0</v>
      </c>
      <c r="E93" s="1"/>
      <c r="F93" s="14"/>
      <c r="G93" s="1"/>
      <c r="W93"/>
      <c r="X93" s="5"/>
    </row>
    <row r="94" spans="3:24" x14ac:dyDescent="0.25">
      <c r="C94" s="21">
        <v>7764.5344426954716</v>
      </c>
      <c r="D94" s="18">
        <f t="shared" si="1"/>
        <v>0</v>
      </c>
      <c r="E94" s="1"/>
      <c r="F94" s="14"/>
      <c r="G94" s="1"/>
      <c r="W94"/>
      <c r="X94" s="5"/>
    </row>
    <row r="95" spans="3:24" x14ac:dyDescent="0.25">
      <c r="C95" s="21">
        <v>7671.9168463695696</v>
      </c>
      <c r="D95" s="18">
        <f t="shared" si="1"/>
        <v>0</v>
      </c>
      <c r="E95" s="1"/>
      <c r="F95" s="14"/>
      <c r="G95" s="1"/>
      <c r="W95"/>
      <c r="X95" s="5"/>
    </row>
    <row r="96" spans="3:24" x14ac:dyDescent="0.25">
      <c r="C96" s="21">
        <v>7580.404019326681</v>
      </c>
      <c r="D96" s="18">
        <f t="shared" si="1"/>
        <v>0</v>
      </c>
      <c r="E96" s="1"/>
      <c r="F96" s="14"/>
      <c r="G96" s="1"/>
      <c r="W96"/>
      <c r="X96" s="5"/>
    </row>
    <row r="97" spans="3:24" x14ac:dyDescent="0.25">
      <c r="C97" s="21">
        <v>7489.982783561577</v>
      </c>
      <c r="D97" s="18">
        <f t="shared" si="1"/>
        <v>0</v>
      </c>
      <c r="E97" s="1"/>
      <c r="F97" s="14"/>
      <c r="G97" s="1"/>
      <c r="W97"/>
      <c r="X97" s="5"/>
    </row>
    <row r="98" spans="3:24" x14ac:dyDescent="0.25">
      <c r="C98" s="21">
        <v>7400.6401182600575</v>
      </c>
      <c r="D98" s="18">
        <f t="shared" si="1"/>
        <v>0</v>
      </c>
      <c r="E98" s="1"/>
      <c r="F98" s="14"/>
      <c r="G98" s="1"/>
      <c r="W98"/>
      <c r="X98" s="5"/>
    </row>
    <row r="99" spans="3:24" x14ac:dyDescent="0.25">
      <c r="C99" s="21">
        <v>7312.3631579239354</v>
      </c>
      <c r="D99" s="18">
        <f t="shared" si="1"/>
        <v>0</v>
      </c>
      <c r="E99" s="1"/>
      <c r="F99" s="14"/>
      <c r="G99" s="1"/>
      <c r="W99"/>
      <c r="X99" s="5"/>
    </row>
    <row r="100" spans="3:24" x14ac:dyDescent="0.25">
      <c r="C100" s="21">
        <v>7225.1391905183782</v>
      </c>
      <c r="D100" s="18">
        <f t="shared" si="1"/>
        <v>0</v>
      </c>
      <c r="E100" s="1"/>
      <c r="F100" s="14"/>
      <c r="G100" s="1"/>
      <c r="W100"/>
      <c r="X100" s="5"/>
    </row>
    <row r="101" spans="3:24" x14ac:dyDescent="0.25">
      <c r="C101" s="21">
        <v>7138.9556556413572</v>
      </c>
      <c r="D101" s="18">
        <f t="shared" si="1"/>
        <v>0</v>
      </c>
      <c r="E101" s="1"/>
      <c r="F101" s="14"/>
      <c r="G101" s="1"/>
      <c r="W101"/>
      <c r="X101" s="5"/>
    </row>
    <row r="102" spans="3:24" x14ac:dyDescent="0.25">
      <c r="C102" s="21">
        <v>7053.8001427149211</v>
      </c>
      <c r="D102" s="18">
        <f t="shared" si="1"/>
        <v>0</v>
      </c>
      <c r="E102" s="1"/>
      <c r="F102" s="14"/>
      <c r="G102" s="1"/>
      <c r="W102"/>
      <c r="X102" s="5"/>
    </row>
    <row r="103" spans="3:24" x14ac:dyDescent="0.25">
      <c r="C103" s="21">
        <v>6969.6603891980631</v>
      </c>
      <c r="D103" s="18">
        <f t="shared" si="1"/>
        <v>0</v>
      </c>
      <c r="E103" s="1"/>
      <c r="F103" s="14"/>
      <c r="G103" s="1"/>
      <c r="W103"/>
      <c r="X103" s="5"/>
    </row>
    <row r="104" spans="3:24" x14ac:dyDescent="0.25">
      <c r="C104" s="21">
        <v>6886.5242788208789</v>
      </c>
      <c r="D104" s="18">
        <f t="shared" si="1"/>
        <v>0</v>
      </c>
      <c r="E104" s="1"/>
      <c r="F104" s="14"/>
      <c r="G104" s="1"/>
      <c r="W104"/>
      <c r="X104" s="5"/>
    </row>
    <row r="105" spans="3:24" x14ac:dyDescent="0.25">
      <c r="C105" s="21">
        <v>6804.3798398398167</v>
      </c>
      <c r="D105" s="18">
        <f t="shared" si="1"/>
        <v>0</v>
      </c>
      <c r="E105" s="1"/>
      <c r="F105" s="14"/>
      <c r="G105" s="1"/>
      <c r="W105"/>
      <c r="X105" s="5"/>
    </row>
    <row r="106" spans="3:24" x14ac:dyDescent="0.25">
      <c r="C106" s="21">
        <v>6723.2152433137162</v>
      </c>
      <c r="D106" s="18">
        <f t="shared" si="1"/>
        <v>0</v>
      </c>
      <c r="E106" s="1"/>
      <c r="F106" s="14"/>
      <c r="G106" s="1"/>
      <c r="W106"/>
      <c r="X106" s="5"/>
    </row>
    <row r="107" spans="3:24" x14ac:dyDescent="0.25">
      <c r="C107" s="21">
        <v>6643.0188014004243</v>
      </c>
      <c r="D107" s="18">
        <f t="shared" si="1"/>
        <v>0</v>
      </c>
      <c r="E107" s="1"/>
      <c r="F107" s="14"/>
      <c r="G107" s="1"/>
      <c r="W107"/>
      <c r="X107" s="5"/>
    </row>
    <row r="108" spans="3:24" x14ac:dyDescent="0.25">
      <c r="C108" s="21">
        <v>6563.7789656737268</v>
      </c>
      <c r="D108" s="18">
        <f t="shared" si="1"/>
        <v>0</v>
      </c>
      <c r="E108" s="1"/>
      <c r="F108" s="14"/>
      <c r="G108" s="1"/>
      <c r="W108"/>
      <c r="X108" s="5"/>
    </row>
    <row r="109" spans="3:24" x14ac:dyDescent="0.25">
      <c r="C109" s="21">
        <v>6485.4843254603511</v>
      </c>
      <c r="D109" s="18">
        <f t="shared" si="1"/>
        <v>0</v>
      </c>
      <c r="E109" s="1"/>
      <c r="F109" s="14"/>
      <c r="G109" s="1"/>
      <c r="W109"/>
      <c r="X109" s="5"/>
    </row>
    <row r="110" spans="3:24" x14ac:dyDescent="0.25">
      <c r="C110" s="21">
        <v>6408.1236061968111</v>
      </c>
      <c r="D110" s="18">
        <f t="shared" si="1"/>
        <v>0</v>
      </c>
      <c r="E110" s="1"/>
      <c r="F110" s="14"/>
      <c r="G110" s="1"/>
      <c r="W110"/>
      <c r="X110" s="5"/>
    </row>
    <row r="111" spans="3:24" x14ac:dyDescent="0.25">
      <c r="C111" s="21">
        <v>6331.6856678058539</v>
      </c>
      <c r="D111" s="18">
        <f t="shared" si="1"/>
        <v>0</v>
      </c>
      <c r="E111" s="1"/>
      <c r="F111" s="14"/>
      <c r="G111" s="1"/>
      <c r="W111"/>
      <c r="X111" s="5"/>
    </row>
    <row r="112" spans="3:24" x14ac:dyDescent="0.25">
      <c r="C112" s="21">
        <v>6256.1595030922654</v>
      </c>
      <c r="D112" s="18">
        <f t="shared" si="1"/>
        <v>0</v>
      </c>
      <c r="E112" s="1"/>
      <c r="F112" s="14"/>
      <c r="G112" s="1"/>
      <c r="W112"/>
      <c r="X112" s="5"/>
    </row>
    <row r="113" spans="3:24" x14ac:dyDescent="0.25">
      <c r="C113" s="21">
        <v>6181.5342361578187</v>
      </c>
      <c r="D113" s="18">
        <f t="shared" si="1"/>
        <v>0</v>
      </c>
      <c r="E113" s="1"/>
      <c r="F113" s="14"/>
      <c r="G113" s="1"/>
      <c r="W113"/>
      <c r="X113" s="5"/>
    </row>
    <row r="114" spans="3:24" x14ac:dyDescent="0.25">
      <c r="C114" s="21">
        <v>6107.7991208351214</v>
      </c>
      <c r="D114" s="18">
        <f t="shared" si="1"/>
        <v>0</v>
      </c>
      <c r="E114" s="1"/>
      <c r="F114" s="14"/>
      <c r="G114" s="1"/>
      <c r="W114"/>
      <c r="X114" s="5"/>
    </row>
    <row r="115" spans="3:24" x14ac:dyDescent="0.25">
      <c r="C115" s="21">
        <v>6034.9435391401521</v>
      </c>
      <c r="D115" s="18">
        <f t="shared" si="1"/>
        <v>0</v>
      </c>
      <c r="E115" s="1"/>
      <c r="F115" s="14"/>
      <c r="G115" s="1"/>
      <c r="W115"/>
      <c r="X115" s="5"/>
    </row>
    <row r="116" spans="3:24" x14ac:dyDescent="0.25">
      <c r="C116" s="21">
        <v>5962.9569997432518</v>
      </c>
      <c r="D116" s="18">
        <f t="shared" si="1"/>
        <v>0</v>
      </c>
      <c r="E116" s="1"/>
      <c r="F116" s="14"/>
      <c r="G116" s="1"/>
      <c r="W116"/>
      <c r="X116" s="5"/>
    </row>
    <row r="117" spans="3:24" x14ac:dyDescent="0.25">
      <c r="C117" s="21">
        <v>5891.829136458352</v>
      </c>
      <c r="D117" s="18">
        <f t="shared" si="1"/>
        <v>0</v>
      </c>
      <c r="E117" s="1"/>
      <c r="F117" s="14"/>
      <c r="G117" s="1"/>
      <c r="W117"/>
      <c r="X117" s="5"/>
    </row>
    <row r="118" spans="3:24" x14ac:dyDescent="0.25">
      <c r="C118" s="21">
        <v>5821.5497067502338</v>
      </c>
      <c r="D118" s="18">
        <f t="shared" si="1"/>
        <v>0</v>
      </c>
      <c r="E118" s="1"/>
      <c r="F118" s="14"/>
      <c r="G118" s="1"/>
      <c r="W118"/>
      <c r="X118" s="5"/>
    </row>
    <row r="119" spans="3:24" x14ac:dyDescent="0.25">
      <c r="C119" s="21">
        <v>5752.1085902595723</v>
      </c>
      <c r="D119" s="18">
        <f t="shared" si="1"/>
        <v>0</v>
      </c>
      <c r="E119" s="1"/>
      <c r="F119" s="14"/>
      <c r="G119" s="1"/>
      <c r="W119"/>
      <c r="X119" s="5"/>
    </row>
    <row r="120" spans="3:24" x14ac:dyDescent="0.25">
      <c r="C120" s="21">
        <v>5683.4957873456015</v>
      </c>
      <c r="D120" s="18">
        <f t="shared" si="1"/>
        <v>0</v>
      </c>
      <c r="E120" s="1"/>
      <c r="F120" s="14"/>
      <c r="G120" s="1"/>
      <c r="W120"/>
      <c r="X120" s="5"/>
    </row>
    <row r="121" spans="3:24" x14ac:dyDescent="0.25">
      <c r="C121" s="21">
        <v>5615.7014176461344</v>
      </c>
      <c r="D121" s="18">
        <f t="shared" si="1"/>
        <v>0</v>
      </c>
      <c r="E121" s="1"/>
      <c r="F121" s="14"/>
      <c r="G121" s="1"/>
      <c r="W121"/>
      <c r="X121" s="5"/>
    </row>
    <row r="122" spans="3:24" x14ac:dyDescent="0.25">
      <c r="C122" s="21">
        <v>5548.7157186547884</v>
      </c>
      <c r="D122" s="18">
        <f t="shared" si="1"/>
        <v>0</v>
      </c>
      <c r="E122" s="1"/>
      <c r="F122" s="14"/>
      <c r="G122" s="1"/>
      <c r="W122"/>
      <c r="X122" s="5"/>
    </row>
    <row r="123" spans="3:24" x14ac:dyDescent="0.25">
      <c r="C123" s="21">
        <v>5482.5290443151534</v>
      </c>
      <c r="D123" s="18">
        <f t="shared" si="1"/>
        <v>0</v>
      </c>
      <c r="E123" s="1"/>
      <c r="F123" s="14"/>
      <c r="G123" s="1"/>
      <c r="W123"/>
      <c r="X123" s="5"/>
    </row>
    <row r="124" spans="3:24" x14ac:dyDescent="0.25">
      <c r="C124" s="21">
        <v>5417.1318636317583</v>
      </c>
      <c r="D124" s="18">
        <f t="shared" si="1"/>
        <v>0</v>
      </c>
      <c r="E124" s="1"/>
      <c r="F124" s="14"/>
      <c r="G124" s="1"/>
      <c r="W124"/>
      <c r="X124" s="5"/>
    </row>
    <row r="125" spans="3:24" x14ac:dyDescent="0.25">
      <c r="C125" s="21">
        <v>5352.5147592975727</v>
      </c>
      <c r="D125" s="18">
        <f t="shared" si="1"/>
        <v>0</v>
      </c>
      <c r="E125" s="1"/>
      <c r="F125" s="14"/>
      <c r="G125" s="1"/>
      <c r="W125"/>
      <c r="X125" s="5"/>
    </row>
    <row r="126" spans="3:24" x14ac:dyDescent="0.25">
      <c r="C126" s="21">
        <v>5288.6684263379157</v>
      </c>
      <c r="D126" s="18">
        <f t="shared" si="1"/>
        <v>0</v>
      </c>
      <c r="E126" s="1"/>
      <c r="F126" s="14"/>
      <c r="G126" s="1"/>
      <c r="W126"/>
      <c r="X126" s="5"/>
    </row>
    <row r="127" spans="3:24" x14ac:dyDescent="0.25">
      <c r="C127" s="21">
        <v>5225.5836707705157</v>
      </c>
      <c r="D127" s="18">
        <f t="shared" si="1"/>
        <v>0</v>
      </c>
      <c r="E127" s="1"/>
      <c r="F127" s="14"/>
      <c r="G127" s="1"/>
      <c r="W127"/>
      <c r="X127" s="5"/>
    </row>
    <row r="128" spans="3:24" x14ac:dyDescent="0.25">
      <c r="C128" s="21">
        <v>5163.2514082815578</v>
      </c>
      <c r="D128" s="18">
        <f t="shared" si="1"/>
        <v>0</v>
      </c>
      <c r="E128" s="1"/>
      <c r="F128" s="14"/>
      <c r="G128" s="1"/>
      <c r="W128"/>
      <c r="X128" s="5"/>
    </row>
    <row r="129" spans="3:24" x14ac:dyDescent="0.25">
      <c r="C129" s="21">
        <v>5101.6626629175344</v>
      </c>
      <c r="D129" s="18">
        <f t="shared" si="1"/>
        <v>0</v>
      </c>
      <c r="E129" s="1"/>
      <c r="F129" s="14"/>
      <c r="G129" s="1"/>
      <c r="W129"/>
      <c r="X129" s="5"/>
    </row>
    <row r="130" spans="3:24" x14ac:dyDescent="0.25">
      <c r="C130" s="21">
        <v>5040.8085657926858</v>
      </c>
      <c r="D130" s="18">
        <f t="shared" si="1"/>
        <v>0</v>
      </c>
      <c r="E130" s="1"/>
      <c r="F130" s="14"/>
      <c r="G130" s="1"/>
      <c r="W130"/>
      <c r="X130" s="5"/>
    </row>
    <row r="131" spans="3:24" x14ac:dyDescent="0.25">
      <c r="C131" s="21">
        <v>4980.6803538118702</v>
      </c>
      <c r="D131" s="18">
        <f t="shared" si="1"/>
        <v>0</v>
      </c>
      <c r="E131" s="1"/>
      <c r="F131" s="14"/>
      <c r="G131" s="1"/>
      <c r="W131"/>
      <c r="X131" s="5"/>
    </row>
    <row r="132" spans="3:24" x14ac:dyDescent="0.25">
      <c r="C132" s="21">
        <v>4921.2693684086589</v>
      </c>
      <c r="D132" s="18">
        <f t="shared" si="1"/>
        <v>0</v>
      </c>
      <c r="E132" s="1"/>
      <c r="F132" s="14"/>
      <c r="G132" s="1"/>
      <c r="W132"/>
      <c r="X132" s="5"/>
    </row>
    <row r="133" spans="3:24" x14ac:dyDescent="0.25">
      <c r="C133" s="21">
        <v>4862.5670542984972</v>
      </c>
      <c r="D133" s="18">
        <f t="shared" si="1"/>
        <v>0</v>
      </c>
      <c r="E133" s="1"/>
      <c r="F133" s="14"/>
      <c r="G133" s="1"/>
      <c r="W133"/>
      <c r="X133" s="5"/>
    </row>
    <row r="134" spans="3:24" x14ac:dyDescent="0.25">
      <c r="C134" s="21">
        <v>4804.5649582467076</v>
      </c>
      <c r="D134" s="18">
        <f t="shared" si="1"/>
        <v>0</v>
      </c>
      <c r="E134" s="1"/>
      <c r="F134" s="14"/>
      <c r="G134" s="1"/>
      <c r="W134"/>
      <c r="X134" s="5"/>
    </row>
    <row r="135" spans="3:24" x14ac:dyDescent="0.25">
      <c r="C135" s="21">
        <v>4747.2547278512338</v>
      </c>
      <c r="D135" s="18">
        <f t="shared" si="1"/>
        <v>0</v>
      </c>
      <c r="E135" s="1"/>
      <c r="F135" s="14"/>
      <c r="G135" s="1"/>
      <c r="W135"/>
      <c r="X135" s="5"/>
    </row>
    <row r="136" spans="3:24" x14ac:dyDescent="0.25">
      <c r="C136" s="21">
        <v>4690.628110339866</v>
      </c>
      <c r="D136" s="18">
        <f t="shared" si="1"/>
        <v>0</v>
      </c>
      <c r="E136" s="1"/>
      <c r="F136" s="14"/>
      <c r="G136" s="1"/>
      <c r="W136"/>
      <c r="X136" s="5"/>
    </row>
    <row r="137" spans="3:24" x14ac:dyDescent="0.25">
      <c r="C137" s="21">
        <v>4634.6769513818335</v>
      </c>
      <c r="D137" s="18">
        <f t="shared" ref="D137:D147" si="2">B137/C137</f>
        <v>0</v>
      </c>
      <c r="E137" s="1"/>
      <c r="F137" s="14"/>
      <c r="G137" s="1"/>
      <c r="W137"/>
      <c r="X137" s="5"/>
    </row>
    <row r="138" spans="3:24" x14ac:dyDescent="0.25">
      <c r="C138" s="21">
        <v>4579.3931939135582</v>
      </c>
      <c r="D138" s="18">
        <f t="shared" si="2"/>
        <v>0</v>
      </c>
      <c r="E138" s="1"/>
      <c r="F138" s="14"/>
      <c r="G138" s="1"/>
      <c r="W138"/>
      <c r="X138" s="5"/>
    </row>
    <row r="139" spans="3:24" x14ac:dyDescent="0.25">
      <c r="C139" s="21">
        <v>4524.7688769784354</v>
      </c>
      <c r="D139" s="18">
        <f t="shared" si="2"/>
        <v>0</v>
      </c>
      <c r="E139" s="1"/>
      <c r="F139" s="14"/>
      <c r="G139" s="1"/>
      <c r="W139"/>
      <c r="X139" s="5"/>
    </row>
    <row r="140" spans="3:24" x14ac:dyDescent="0.25">
      <c r="C140" s="21">
        <v>4470.796134580437</v>
      </c>
      <c r="D140" s="18">
        <f t="shared" si="2"/>
        <v>0</v>
      </c>
      <c r="E140" s="1"/>
      <c r="F140" s="14"/>
      <c r="G140" s="1"/>
      <c r="W140"/>
      <c r="X140" s="5"/>
    </row>
    <row r="141" spans="3:24" x14ac:dyDescent="0.25">
      <c r="C141" s="21">
        <v>4417.467194551391</v>
      </c>
      <c r="D141" s="18">
        <f t="shared" si="2"/>
        <v>0</v>
      </c>
    </row>
    <row r="142" spans="3:24" x14ac:dyDescent="0.25">
      <c r="C142" s="21">
        <v>4364.7743774317787</v>
      </c>
      <c r="D142" s="18">
        <f t="shared" si="2"/>
        <v>0</v>
      </c>
    </row>
    <row r="143" spans="3:24" x14ac:dyDescent="0.25">
      <c r="C143" s="21">
        <v>4312.7100953648851</v>
      </c>
      <c r="D143" s="18">
        <f t="shared" si="2"/>
        <v>0</v>
      </c>
    </row>
    <row r="144" spans="3:24" x14ac:dyDescent="0.25">
      <c r="C144" s="21">
        <v>4261.2668510041212</v>
      </c>
      <c r="D144" s="18">
        <f t="shared" si="2"/>
        <v>0</v>
      </c>
    </row>
    <row r="145" spans="3:4" x14ac:dyDescent="0.25">
      <c r="C145" s="21">
        <v>4210.4372364334076</v>
      </c>
      <c r="D145" s="18">
        <f t="shared" si="2"/>
        <v>0</v>
      </c>
    </row>
    <row r="146" spans="3:4" x14ac:dyDescent="0.25">
      <c r="C146" s="21">
        <v>4160.2139321004097</v>
      </c>
      <c r="D146" s="18">
        <f t="shared" si="2"/>
        <v>0</v>
      </c>
    </row>
    <row r="147" spans="3:4" ht="15.75" thickBot="1" x14ac:dyDescent="0.3">
      <c r="C147" s="22">
        <v>4110.5897057625189</v>
      </c>
      <c r="D147" s="18">
        <f t="shared" si="2"/>
        <v>0</v>
      </c>
    </row>
  </sheetData>
  <printOptions gridLines="1"/>
  <pageMargins left="0.7" right="0.7" top="0.75" bottom="0.75" header="0.3" footer="0.3"/>
  <pageSetup scale="55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FBF70-E4DD-4707-A28F-EFD59E016476}">
  <dimension ref="A1"/>
  <sheetViews>
    <sheetView topLeftCell="A8" workbookViewId="0">
      <selection activeCell="B37" sqref="B37:E3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C984E-4264-4B49-B544-858FBEBB87FA}">
  <dimension ref="B24:H26"/>
  <sheetViews>
    <sheetView workbookViewId="0">
      <selection activeCell="B24" sqref="B24:H26"/>
    </sheetView>
  </sheetViews>
  <sheetFormatPr defaultRowHeight="15" x14ac:dyDescent="0.25"/>
  <sheetData>
    <row r="24" spans="2:8" x14ac:dyDescent="0.25">
      <c r="B24" t="s">
        <v>59</v>
      </c>
    </row>
    <row r="25" spans="2:8" x14ac:dyDescent="0.25">
      <c r="B25" t="s">
        <v>61</v>
      </c>
      <c r="F25">
        <f>14844+40727</f>
        <v>55571</v>
      </c>
      <c r="G25" t="s">
        <v>62</v>
      </c>
      <c r="H25">
        <f>F25/1000</f>
        <v>55.570999999999998</v>
      </c>
    </row>
    <row r="26" spans="2:8" x14ac:dyDescent="0.25">
      <c r="B26" t="s">
        <v>60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F3E03-5155-4FAE-9131-924DB9E31061}">
  <dimension ref="A4:I40"/>
  <sheetViews>
    <sheetView topLeftCell="A3" workbookViewId="0">
      <pane xSplit="1" ySplit="4" topLeftCell="B7" activePane="bottomRight" state="frozen"/>
      <selection activeCell="A3" sqref="A3"/>
      <selection pane="topRight" activeCell="B3" sqref="B3"/>
      <selection pane="bottomLeft" activeCell="A7" sqref="A7"/>
      <selection pane="bottomRight" activeCell="A5" sqref="A5"/>
    </sheetView>
  </sheetViews>
  <sheetFormatPr defaultRowHeight="15" x14ac:dyDescent="0.25"/>
  <cols>
    <col min="4" max="4" width="12.42578125" customWidth="1"/>
    <col min="5" max="5" width="14.85546875" style="5" customWidth="1"/>
    <col min="6" max="6" width="12.42578125" style="5" customWidth="1"/>
    <col min="7" max="7" width="10.85546875" customWidth="1"/>
    <col min="8" max="8" width="10.42578125" customWidth="1"/>
    <col min="9" max="9" width="10.5703125" style="17" customWidth="1"/>
  </cols>
  <sheetData>
    <row r="4" spans="1:9" x14ac:dyDescent="0.25">
      <c r="A4" t="s">
        <v>73</v>
      </c>
    </row>
    <row r="6" spans="1:9" s="2" customFormat="1" ht="90" x14ac:dyDescent="0.25">
      <c r="A6" s="2" t="s">
        <v>0</v>
      </c>
      <c r="B6" s="2" t="s">
        <v>4</v>
      </c>
      <c r="C6" s="2" t="s">
        <v>63</v>
      </c>
      <c r="D6" s="2" t="s">
        <v>54</v>
      </c>
      <c r="E6" s="4" t="s">
        <v>67</v>
      </c>
      <c r="F6" s="4" t="s">
        <v>68</v>
      </c>
      <c r="G6" s="2" t="s">
        <v>66</v>
      </c>
      <c r="H6" s="2" t="s">
        <v>65</v>
      </c>
      <c r="I6" s="16" t="s">
        <v>64</v>
      </c>
    </row>
    <row r="7" spans="1:9" x14ac:dyDescent="0.25">
      <c r="A7">
        <v>1987</v>
      </c>
      <c r="B7">
        <v>0</v>
      </c>
      <c r="C7">
        <v>0</v>
      </c>
      <c r="D7">
        <v>0</v>
      </c>
      <c r="E7" s="5">
        <f>D7/'Waste Acceptance and In Place'!$P$5*100</f>
        <v>0</v>
      </c>
      <c r="F7" s="5">
        <f>D7/'Waste Acceptance and In Place'!$P$12*100</f>
        <v>0</v>
      </c>
      <c r="G7">
        <v>0</v>
      </c>
    </row>
    <row r="8" spans="1:9" x14ac:dyDescent="0.25">
      <c r="A8">
        <v>1988</v>
      </c>
      <c r="B8">
        <v>135</v>
      </c>
      <c r="C8">
        <v>370</v>
      </c>
      <c r="D8">
        <f>B8+C8</f>
        <v>505</v>
      </c>
      <c r="E8" s="5">
        <f>D8/'Waste Acceptance and In Place'!$P$5*100</f>
        <v>4.2815629681338804E-3</v>
      </c>
      <c r="F8" s="5">
        <f>D8/'Waste Acceptance and In Place'!$P$12*100</f>
        <v>2.1793155507801453E-3</v>
      </c>
      <c r="G8">
        <v>3375</v>
      </c>
      <c r="H8">
        <f t="shared" ref="H8:H40" si="0">B8*25</f>
        <v>3375</v>
      </c>
      <c r="I8" s="17">
        <f>(C8/44.01)/(B8/16.03)</f>
        <v>0.99827480286466896</v>
      </c>
    </row>
    <row r="9" spans="1:9" x14ac:dyDescent="0.25">
      <c r="A9">
        <v>1989</v>
      </c>
      <c r="B9">
        <v>278</v>
      </c>
      <c r="C9">
        <v>763</v>
      </c>
      <c r="D9">
        <f t="shared" ref="D9:D40" si="1">D8+B9+C9</f>
        <v>1546</v>
      </c>
      <c r="E9" s="5">
        <f>D9/'Waste Acceptance and In Place'!$P$5*100</f>
        <v>1.3107517522247486E-2</v>
      </c>
      <c r="F9" s="5">
        <f>D9/'Waste Acceptance and In Place'!$P$12*100</f>
        <v>6.6717264188239705E-3</v>
      </c>
      <c r="G9">
        <v>6952</v>
      </c>
      <c r="H9">
        <f t="shared" si="0"/>
        <v>6950</v>
      </c>
      <c r="I9" s="17">
        <f t="shared" ref="I9:I40" si="2">(C9/44.01)/(B9/16.03)</f>
        <v>0.99968205394784393</v>
      </c>
    </row>
    <row r="10" spans="1:9" x14ac:dyDescent="0.25">
      <c r="A10">
        <v>1990</v>
      </c>
      <c r="B10">
        <v>430</v>
      </c>
      <c r="C10">
        <v>1179</v>
      </c>
      <c r="D10">
        <f t="shared" si="1"/>
        <v>3155</v>
      </c>
      <c r="E10" s="5">
        <f>D10/'Waste Acceptance and In Place'!$P$5*100</f>
        <v>2.6749170622697813E-2</v>
      </c>
      <c r="F10" s="5">
        <f>D10/'Waste Acceptance and In Place'!$P$12*100</f>
        <v>1.3615327846953185E-2</v>
      </c>
      <c r="G10" s="1">
        <v>10746</v>
      </c>
      <c r="H10">
        <f t="shared" si="0"/>
        <v>10750</v>
      </c>
      <c r="I10" s="17">
        <f t="shared" si="2"/>
        <v>0.99868264612165325</v>
      </c>
    </row>
    <row r="11" spans="1:9" x14ac:dyDescent="0.25">
      <c r="A11">
        <v>1991</v>
      </c>
      <c r="B11">
        <v>591</v>
      </c>
      <c r="C11">
        <v>1622</v>
      </c>
      <c r="D11">
        <f t="shared" si="1"/>
        <v>5368</v>
      </c>
      <c r="E11" s="5">
        <f>D11/'Waste Acceptance and In Place'!$P$5*100</f>
        <v>4.5511742599886475E-2</v>
      </c>
      <c r="F11" s="5">
        <f>D11/'Waste Acceptance and In Place'!$P$12*100</f>
        <v>2.3165476983342217E-2</v>
      </c>
      <c r="G11" s="1">
        <v>14775</v>
      </c>
      <c r="H11">
        <f t="shared" si="0"/>
        <v>14775</v>
      </c>
      <c r="I11" s="17">
        <f t="shared" si="2"/>
        <v>0.99964436632037579</v>
      </c>
    </row>
    <row r="12" spans="1:9" x14ac:dyDescent="0.25">
      <c r="A12">
        <v>1992</v>
      </c>
      <c r="B12">
        <v>762</v>
      </c>
      <c r="C12">
        <v>2091</v>
      </c>
      <c r="D12">
        <f t="shared" si="1"/>
        <v>8221</v>
      </c>
      <c r="E12" s="5">
        <f>D12/'Waste Acceptance and In Place'!$P$5*100</f>
        <v>6.9700453784215105E-2</v>
      </c>
      <c r="F12" s="5">
        <f>D12/'Waste Acceptance and In Place'!$P$12*100</f>
        <v>3.5477530976165496E-2</v>
      </c>
      <c r="G12" s="1">
        <v>19054</v>
      </c>
      <c r="H12">
        <f t="shared" si="0"/>
        <v>19050</v>
      </c>
      <c r="I12" s="17">
        <f t="shared" si="2"/>
        <v>0.99949635641148138</v>
      </c>
    </row>
    <row r="13" spans="1:9" x14ac:dyDescent="0.25">
      <c r="A13">
        <v>1993</v>
      </c>
      <c r="B13">
        <v>944</v>
      </c>
      <c r="C13">
        <v>2591</v>
      </c>
      <c r="D13">
        <f t="shared" si="1"/>
        <v>11756</v>
      </c>
      <c r="E13" s="5">
        <f>D13/'Waste Acceptance and In Place'!$P$5*100</f>
        <v>9.9671394561152288E-2</v>
      </c>
      <c r="F13" s="5">
        <f>D13/'Waste Acceptance and In Place'!$P$12*100</f>
        <v>5.073273983162651E-2</v>
      </c>
      <c r="G13" s="1">
        <v>23604</v>
      </c>
      <c r="H13">
        <f t="shared" si="0"/>
        <v>23600</v>
      </c>
      <c r="I13" s="17">
        <f t="shared" si="2"/>
        <v>0.99971813994508196</v>
      </c>
    </row>
    <row r="14" spans="1:9" x14ac:dyDescent="0.25">
      <c r="A14">
        <v>1994</v>
      </c>
      <c r="B14">
        <v>1138</v>
      </c>
      <c r="C14">
        <v>3122</v>
      </c>
      <c r="D14">
        <f t="shared" si="1"/>
        <v>16016</v>
      </c>
      <c r="E14" s="5">
        <f>D14/'Waste Acceptance and In Place'!$P$5*100</f>
        <v>0.13578913365867767</v>
      </c>
      <c r="F14" s="5">
        <f>D14/'Waste Acceptance and In Place'!$P$12*100</f>
        <v>6.9116669032266945E-2</v>
      </c>
      <c r="G14" s="1">
        <v>28442</v>
      </c>
      <c r="H14">
        <f t="shared" si="0"/>
        <v>28450</v>
      </c>
      <c r="I14" s="17">
        <f t="shared" si="2"/>
        <v>0.99924685594302953</v>
      </c>
    </row>
    <row r="15" spans="1:9" x14ac:dyDescent="0.25">
      <c r="A15">
        <v>1995</v>
      </c>
      <c r="B15">
        <v>1344</v>
      </c>
      <c r="C15">
        <v>3687</v>
      </c>
      <c r="D15">
        <f t="shared" si="1"/>
        <v>21047</v>
      </c>
      <c r="E15" s="5">
        <f>D15/'Waste Acceptance and In Place'!$P$5*100</f>
        <v>0.17844367483230453</v>
      </c>
      <c r="F15" s="5">
        <f>D15/'Waste Acceptance and In Place'!$P$12*100</f>
        <v>9.0827830489643005E-2</v>
      </c>
      <c r="G15" s="1">
        <v>33592</v>
      </c>
      <c r="H15">
        <f t="shared" si="0"/>
        <v>33600</v>
      </c>
      <c r="I15" s="17">
        <f t="shared" si="2"/>
        <v>0.99920827652806188</v>
      </c>
    </row>
    <row r="16" spans="1:9" x14ac:dyDescent="0.25">
      <c r="A16">
        <v>1996</v>
      </c>
      <c r="B16">
        <v>1563</v>
      </c>
      <c r="C16">
        <v>4288</v>
      </c>
      <c r="D16">
        <f t="shared" si="1"/>
        <v>26898</v>
      </c>
      <c r="E16" s="5">
        <f>D16/'Waste Acceptance and In Place'!$P$5*100</f>
        <v>0.22805045686507944</v>
      </c>
      <c r="F16" s="5">
        <f>D16/'Waste Acceptance and In Place'!$P$12*100</f>
        <v>0.11607768254432545</v>
      </c>
      <c r="G16" s="1">
        <v>39074</v>
      </c>
      <c r="H16">
        <f t="shared" si="0"/>
        <v>39075</v>
      </c>
      <c r="I16" s="17">
        <f t="shared" si="2"/>
        <v>0.99925873300184931</v>
      </c>
    </row>
    <row r="17" spans="1:9" x14ac:dyDescent="0.25">
      <c r="A17">
        <v>1997</v>
      </c>
      <c r="B17">
        <v>1797</v>
      </c>
      <c r="C17">
        <v>4929</v>
      </c>
      <c r="D17">
        <f t="shared" si="1"/>
        <v>33624</v>
      </c>
      <c r="E17" s="5">
        <f>D17/'Waste Acceptance and In Place'!$P$5*100</f>
        <v>0.28507578859511606</v>
      </c>
      <c r="F17" s="5">
        <f>D17/'Waste Acceptance and In Place'!$P$12*100</f>
        <v>0.14510357639491409</v>
      </c>
      <c r="G17" s="1">
        <v>44915</v>
      </c>
      <c r="H17">
        <f t="shared" si="0"/>
        <v>44925</v>
      </c>
      <c r="I17" s="17">
        <f t="shared" si="2"/>
        <v>0.99906304493704778</v>
      </c>
    </row>
    <row r="18" spans="1:9" x14ac:dyDescent="0.25">
      <c r="A18">
        <v>1998</v>
      </c>
      <c r="B18">
        <v>2038</v>
      </c>
      <c r="C18">
        <v>5591</v>
      </c>
      <c r="D18">
        <f t="shared" si="1"/>
        <v>41253</v>
      </c>
      <c r="E18" s="5">
        <f>D18/'Waste Acceptance and In Place'!$P$5*100</f>
        <v>0.34975706361272668</v>
      </c>
      <c r="F18" s="5">
        <f>D18/'Waste Acceptance and In Place'!$P$12*100</f>
        <v>0.1780263453788779</v>
      </c>
      <c r="G18" s="1">
        <v>50938</v>
      </c>
      <c r="H18">
        <f t="shared" si="0"/>
        <v>50950</v>
      </c>
      <c r="I18" s="17">
        <f t="shared" si="2"/>
        <v>0.99923460610589232</v>
      </c>
    </row>
    <row r="19" spans="1:9" x14ac:dyDescent="0.25">
      <c r="A19">
        <v>1999</v>
      </c>
      <c r="B19">
        <v>2286</v>
      </c>
      <c r="C19">
        <v>6271</v>
      </c>
      <c r="D19">
        <f t="shared" si="1"/>
        <v>49810</v>
      </c>
      <c r="E19" s="5">
        <f>D19/'Waste Acceptance and In Place'!$P$5*100</f>
        <v>0.42230624048069032</v>
      </c>
      <c r="F19" s="5">
        <f>D19/'Waste Acceptance and In Place'!$P$12*100</f>
        <v>0.21495387640467137</v>
      </c>
      <c r="G19" s="1">
        <v>57143</v>
      </c>
      <c r="H19">
        <f t="shared" si="0"/>
        <v>57150</v>
      </c>
      <c r="I19" s="17">
        <f t="shared" si="2"/>
        <v>0.99917769026883474</v>
      </c>
    </row>
    <row r="20" spans="1:9" x14ac:dyDescent="0.25">
      <c r="A20">
        <v>2000</v>
      </c>
      <c r="B20">
        <v>2526</v>
      </c>
      <c r="C20">
        <v>6930</v>
      </c>
      <c r="D20">
        <f t="shared" si="1"/>
        <v>59266</v>
      </c>
      <c r="E20" s="5">
        <f>D20/'Waste Acceptance and In Place'!$P$5*100</f>
        <v>0.50247744726618337</v>
      </c>
      <c r="F20" s="5">
        <f>D20/'Waste Acceptance and In Place'!$P$12*100</f>
        <v>0.25576102065848733</v>
      </c>
      <c r="G20" s="1">
        <v>63147</v>
      </c>
      <c r="H20">
        <f t="shared" si="0"/>
        <v>63150</v>
      </c>
      <c r="I20" s="17">
        <f t="shared" si="2"/>
        <v>0.99926814301003719</v>
      </c>
    </row>
    <row r="21" spans="1:9" x14ac:dyDescent="0.25">
      <c r="A21">
        <v>2001</v>
      </c>
      <c r="B21">
        <v>2775</v>
      </c>
      <c r="C21">
        <v>7615</v>
      </c>
      <c r="D21">
        <f t="shared" si="1"/>
        <v>69656</v>
      </c>
      <c r="E21" s="5">
        <f>D21/'Waste Acceptance and In Place'!$P$5*100</f>
        <v>0.59056742595709621</v>
      </c>
      <c r="F21" s="5">
        <f>D21/'Waste Acceptance and In Place'!$P$12*100</f>
        <v>0.30059881981216202</v>
      </c>
      <c r="G21" s="1">
        <v>69387</v>
      </c>
      <c r="H21">
        <f t="shared" si="0"/>
        <v>69375</v>
      </c>
      <c r="I21" s="17">
        <f t="shared" si="2"/>
        <v>0.99951444286822611</v>
      </c>
    </row>
    <row r="22" spans="1:9" x14ac:dyDescent="0.25">
      <c r="A22">
        <v>2002</v>
      </c>
      <c r="B22">
        <v>3092</v>
      </c>
      <c r="C22">
        <v>8484</v>
      </c>
      <c r="D22">
        <f t="shared" si="1"/>
        <v>81232</v>
      </c>
      <c r="E22" s="5">
        <f>D22/'Waste Acceptance and In Place'!$P$5*100</f>
        <v>0.68871271886624041</v>
      </c>
      <c r="F22" s="5">
        <f>D22/'Waste Acceptance and In Place'!$P$12*100</f>
        <v>0.35055477390291639</v>
      </c>
      <c r="G22" s="1">
        <v>77302</v>
      </c>
      <c r="H22">
        <f t="shared" si="0"/>
        <v>77300</v>
      </c>
      <c r="I22" s="17">
        <f t="shared" si="2"/>
        <v>0.99940916638668209</v>
      </c>
    </row>
    <row r="23" spans="1:9" x14ac:dyDescent="0.25">
      <c r="A23">
        <v>2003</v>
      </c>
      <c r="B23">
        <v>3420</v>
      </c>
      <c r="C23">
        <v>9383</v>
      </c>
      <c r="D23">
        <f t="shared" si="1"/>
        <v>94035</v>
      </c>
      <c r="E23" s="5">
        <f>D23/'Waste Acceptance and In Place'!$P$5*100</f>
        <v>0.79726093803657327</v>
      </c>
      <c r="F23" s="5">
        <f>D23/'Waste Acceptance and In Place'!$P$12*100</f>
        <v>0.40580581746061573</v>
      </c>
      <c r="G23" s="1">
        <v>85494</v>
      </c>
      <c r="H23">
        <f t="shared" si="0"/>
        <v>85500</v>
      </c>
      <c r="I23" s="17">
        <f t="shared" si="2"/>
        <v>0.99930431813078113</v>
      </c>
    </row>
    <row r="24" spans="1:9" x14ac:dyDescent="0.25">
      <c r="A24">
        <v>2004</v>
      </c>
      <c r="B24">
        <v>3811</v>
      </c>
      <c r="C24" s="1">
        <v>10456</v>
      </c>
      <c r="D24">
        <f t="shared" si="1"/>
        <v>108302</v>
      </c>
      <c r="E24" s="5">
        <f>D24/'Waste Acceptance and In Place'!$P$5*100</f>
        <v>0.91822145064323868</v>
      </c>
      <c r="F24" s="5">
        <f>D24/'Waste Acceptance and In Place'!$P$12*100</f>
        <v>0.46737471837740852</v>
      </c>
      <c r="G24" s="1">
        <v>95271</v>
      </c>
      <c r="H24">
        <f t="shared" si="0"/>
        <v>95275</v>
      </c>
      <c r="I24" s="17">
        <f t="shared" si="2"/>
        <v>0.99932966500361842</v>
      </c>
    </row>
    <row r="25" spans="1:9" x14ac:dyDescent="0.25">
      <c r="A25">
        <v>2005</v>
      </c>
      <c r="B25">
        <v>4221</v>
      </c>
      <c r="C25" s="1">
        <v>11582</v>
      </c>
      <c r="D25">
        <f t="shared" si="1"/>
        <v>124105</v>
      </c>
      <c r="E25" s="5">
        <f>D25/'Waste Acceptance and In Place'!$P$5*100</f>
        <v>1.0522046973470403</v>
      </c>
      <c r="F25" s="5">
        <f>D25/'Waste Acceptance and In Place'!$P$12*100</f>
        <v>0.53557219094964348</v>
      </c>
      <c r="G25" s="1">
        <v>105529</v>
      </c>
      <c r="H25">
        <f t="shared" si="0"/>
        <v>105525</v>
      </c>
      <c r="I25" s="17">
        <f t="shared" si="2"/>
        <v>0.99942535297458057</v>
      </c>
    </row>
    <row r="26" spans="1:9" x14ac:dyDescent="0.25">
      <c r="A26">
        <v>2006</v>
      </c>
      <c r="B26">
        <v>4702</v>
      </c>
      <c r="C26" s="1">
        <v>12901</v>
      </c>
      <c r="D26">
        <f t="shared" si="1"/>
        <v>141708</v>
      </c>
      <c r="E26" s="5">
        <f>D26/'Waste Acceptance and In Place'!$P$5*100</f>
        <v>1.2014489605709227</v>
      </c>
      <c r="F26" s="5">
        <f>D26/'Waste Acceptance and In Place'!$P$12*100</f>
        <v>0.61153752093059977</v>
      </c>
      <c r="G26" s="1">
        <v>117550</v>
      </c>
      <c r="H26">
        <f t="shared" si="0"/>
        <v>117550</v>
      </c>
      <c r="I26" s="17">
        <f t="shared" si="2"/>
        <v>0.99936216692563706</v>
      </c>
    </row>
    <row r="27" spans="1:9" x14ac:dyDescent="0.25">
      <c r="A27">
        <v>2007</v>
      </c>
      <c r="B27">
        <v>5228</v>
      </c>
      <c r="C27" s="1">
        <v>14343</v>
      </c>
      <c r="D27">
        <f t="shared" si="1"/>
        <v>161279</v>
      </c>
      <c r="E27" s="5">
        <f>D27/'Waste Acceptance and In Place'!$P$5*100</f>
        <v>1.3673786018567609</v>
      </c>
      <c r="F27" s="5">
        <f>D27/'Waste Acceptance and In Place'!$P$12*100</f>
        <v>0.69599570834509117</v>
      </c>
      <c r="G27" s="1">
        <v>130688</v>
      </c>
      <c r="H27">
        <f t="shared" si="0"/>
        <v>130700</v>
      </c>
      <c r="I27" s="17">
        <f t="shared" si="2"/>
        <v>0.99927856870534582</v>
      </c>
    </row>
    <row r="28" spans="1:9" x14ac:dyDescent="0.25">
      <c r="A28">
        <v>2008</v>
      </c>
      <c r="B28">
        <v>5805</v>
      </c>
      <c r="C28" s="1">
        <v>15926</v>
      </c>
      <c r="D28">
        <f t="shared" si="1"/>
        <v>183010</v>
      </c>
      <c r="E28" s="5">
        <f>D28/'Waste Acceptance and In Place'!$P$5*100</f>
        <v>1.5516214629666962</v>
      </c>
      <c r="F28" s="5">
        <f>D28/'Waste Acceptance and In Place'!$P$12*100</f>
        <v>0.7897753246500484</v>
      </c>
      <c r="G28" s="1">
        <v>145113</v>
      </c>
      <c r="H28">
        <f t="shared" si="0"/>
        <v>145125</v>
      </c>
      <c r="I28" s="17">
        <f t="shared" si="2"/>
        <v>0.99927872472801493</v>
      </c>
    </row>
    <row r="29" spans="1:9" x14ac:dyDescent="0.25">
      <c r="A29">
        <v>2009</v>
      </c>
      <c r="B29">
        <v>6477</v>
      </c>
      <c r="C29" s="1">
        <v>17770</v>
      </c>
      <c r="D29">
        <f t="shared" si="1"/>
        <v>207257</v>
      </c>
      <c r="E29" s="5">
        <f>D29/'Waste Acceptance and In Place'!$P$5*100</f>
        <v>1.7571958338347005</v>
      </c>
      <c r="F29" s="5">
        <f>D29/'Waste Acceptance and In Place'!$P$12*100</f>
        <v>0.89441267942186253</v>
      </c>
      <c r="G29" s="1">
        <v>161913</v>
      </c>
      <c r="H29">
        <f t="shared" si="0"/>
        <v>161925</v>
      </c>
      <c r="I29" s="17">
        <f t="shared" si="2"/>
        <v>0.99929953320572895</v>
      </c>
    </row>
    <row r="30" spans="1:9" x14ac:dyDescent="0.25">
      <c r="A30">
        <v>2010</v>
      </c>
      <c r="B30">
        <v>7085</v>
      </c>
      <c r="C30" s="1">
        <v>19438</v>
      </c>
      <c r="D30">
        <f t="shared" si="1"/>
        <v>233780</v>
      </c>
      <c r="E30" s="5">
        <f>D30/'Waste Acceptance and In Place'!$P$5*100</f>
        <v>1.9820669122580963</v>
      </c>
      <c r="F30" s="5">
        <f>D30/'Waste Acceptance and In Place'!$P$12*100</f>
        <v>1.0088720583393711</v>
      </c>
      <c r="G30" s="1">
        <v>177114</v>
      </c>
      <c r="H30">
        <f t="shared" si="0"/>
        <v>177125</v>
      </c>
      <c r="I30" s="17">
        <f t="shared" si="2"/>
        <v>0.99929537410260116</v>
      </c>
    </row>
    <row r="31" spans="1:9" x14ac:dyDescent="0.25">
      <c r="A31">
        <v>2011</v>
      </c>
      <c r="B31">
        <v>7699</v>
      </c>
      <c r="C31" s="1">
        <v>21124</v>
      </c>
      <c r="D31">
        <f t="shared" si="1"/>
        <v>262603</v>
      </c>
      <c r="E31" s="5">
        <f>D31/'Waste Acceptance and In Place'!$P$5*100</f>
        <v>2.2264381784571516</v>
      </c>
      <c r="F31" s="5">
        <f>D31/'Waste Acceptance and In Place'!$P$12*100</f>
        <v>1.1332570328346903</v>
      </c>
      <c r="G31" s="1">
        <v>192471</v>
      </c>
      <c r="H31">
        <f t="shared" si="0"/>
        <v>192475</v>
      </c>
      <c r="I31" s="17">
        <f t="shared" si="2"/>
        <v>0.99936467225343095</v>
      </c>
    </row>
    <row r="32" spans="1:9" x14ac:dyDescent="0.25">
      <c r="A32">
        <v>2012</v>
      </c>
      <c r="B32">
        <v>8231</v>
      </c>
      <c r="C32" s="1">
        <v>22585</v>
      </c>
      <c r="D32">
        <f t="shared" si="1"/>
        <v>293419</v>
      </c>
      <c r="E32" s="5">
        <f>D32/'Waste Acceptance and In Place'!$P$5*100</f>
        <v>2.487706781280941</v>
      </c>
      <c r="F32" s="5">
        <f>D32/'Waste Acceptance and In Place'!$P$12*100</f>
        <v>1.266242751671999</v>
      </c>
      <c r="G32" s="1">
        <v>205783</v>
      </c>
      <c r="H32">
        <f t="shared" si="0"/>
        <v>205775</v>
      </c>
      <c r="I32" s="17">
        <f t="shared" si="2"/>
        <v>0.99942370703513872</v>
      </c>
    </row>
    <row r="33" spans="1:9" x14ac:dyDescent="0.25">
      <c r="A33">
        <v>2013</v>
      </c>
      <c r="B33">
        <v>8811</v>
      </c>
      <c r="C33" s="1">
        <v>24175</v>
      </c>
      <c r="D33">
        <f t="shared" si="1"/>
        <v>326405</v>
      </c>
      <c r="E33" s="5">
        <f>D33/'Waste Acceptance and In Place'!$P$5*100</f>
        <v>2.7673733873539392</v>
      </c>
      <c r="F33" s="5">
        <f>D33/'Waste Acceptance and In Place'!$P$12*100</f>
        <v>1.4085930541631553</v>
      </c>
      <c r="G33" s="1">
        <v>220276</v>
      </c>
      <c r="H33">
        <f t="shared" si="0"/>
        <v>220275</v>
      </c>
      <c r="I33" s="17">
        <f t="shared" si="2"/>
        <v>0.99936338897606647</v>
      </c>
    </row>
    <row r="34" spans="1:9" x14ac:dyDescent="0.25">
      <c r="A34">
        <v>2014</v>
      </c>
      <c r="B34">
        <v>9722</v>
      </c>
      <c r="C34" s="1">
        <v>26674</v>
      </c>
      <c r="D34">
        <f t="shared" si="1"/>
        <v>362801</v>
      </c>
      <c r="E34" s="5">
        <f>D34/'Waste Acceptance and In Place'!$P$5*100</f>
        <v>3.0759511413899805</v>
      </c>
      <c r="F34" s="5">
        <f>D34/'Waste Acceptance and In Place'!$P$12*100</f>
        <v>1.5656591309675001</v>
      </c>
      <c r="G34" s="1">
        <v>243045</v>
      </c>
      <c r="H34">
        <f t="shared" si="0"/>
        <v>243050</v>
      </c>
      <c r="I34" s="17">
        <f t="shared" si="2"/>
        <v>0.99934325112940947</v>
      </c>
    </row>
    <row r="35" spans="1:9" x14ac:dyDescent="0.25">
      <c r="A35">
        <v>2015</v>
      </c>
      <c r="B35" s="1">
        <v>10471</v>
      </c>
      <c r="C35" s="1">
        <v>28731</v>
      </c>
      <c r="D35">
        <f t="shared" si="1"/>
        <v>402003</v>
      </c>
      <c r="E35" s="5">
        <f>D35/'Waste Acceptance and In Place'!$P$5*100</f>
        <v>3.4083191245123254</v>
      </c>
      <c r="F35" s="5">
        <f>D35/'Waste Acceptance and In Place'!$P$12*100</f>
        <v>1.7348344343767739</v>
      </c>
      <c r="G35" s="1">
        <v>261782</v>
      </c>
      <c r="H35">
        <f t="shared" si="0"/>
        <v>261775</v>
      </c>
      <c r="I35" s="17">
        <f t="shared" si="2"/>
        <v>0.9994124064015022</v>
      </c>
    </row>
    <row r="36" spans="1:9" x14ac:dyDescent="0.25">
      <c r="A36">
        <v>2016</v>
      </c>
      <c r="B36" s="1">
        <v>11192</v>
      </c>
      <c r="C36" s="1">
        <v>30708</v>
      </c>
      <c r="D36">
        <f t="shared" si="1"/>
        <v>443903</v>
      </c>
      <c r="E36" s="5">
        <f>D36/'Waste Acceptance and In Place'!$P$5*100</f>
        <v>3.763561675729771</v>
      </c>
      <c r="F36" s="5">
        <f>D36/'Waste Acceptance and In Place'!$P$12*100</f>
        <v>1.9156528929464531</v>
      </c>
      <c r="G36" s="1">
        <v>279799</v>
      </c>
      <c r="H36">
        <f t="shared" si="0"/>
        <v>279800</v>
      </c>
      <c r="I36" s="17">
        <f t="shared" si="2"/>
        <v>0.99936925440462165</v>
      </c>
    </row>
    <row r="37" spans="1:9" x14ac:dyDescent="0.25">
      <c r="A37">
        <v>2017</v>
      </c>
      <c r="B37" s="1">
        <v>11843</v>
      </c>
      <c r="C37" s="1">
        <v>32493</v>
      </c>
      <c r="D37">
        <f t="shared" si="1"/>
        <v>488239</v>
      </c>
      <c r="E37" s="5">
        <f>D37/'Waste Acceptance and In Place'!$P$5*100</f>
        <v>4.139457469304392</v>
      </c>
      <c r="F37" s="5">
        <f>D37/'Waste Acceptance and In Place'!$P$12*100</f>
        <v>2.1069838518759356</v>
      </c>
      <c r="G37" s="1">
        <v>296065</v>
      </c>
      <c r="H37">
        <f t="shared" si="0"/>
        <v>296075</v>
      </c>
      <c r="I37" s="17">
        <f t="shared" si="2"/>
        <v>0.99933301411485564</v>
      </c>
    </row>
    <row r="38" spans="1:9" x14ac:dyDescent="0.25">
      <c r="A38">
        <v>2018</v>
      </c>
      <c r="B38" s="1">
        <v>12737</v>
      </c>
      <c r="C38" s="1">
        <v>34946</v>
      </c>
      <c r="D38">
        <f t="shared" si="1"/>
        <v>535922</v>
      </c>
      <c r="E38" s="5">
        <f>D38/'Waste Acceptance and In Place'!$P$5*100</f>
        <v>4.5437302752638526</v>
      </c>
      <c r="F38" s="5">
        <f>D38/'Waste Acceptance and In Place'!$P$12*100</f>
        <v>2.3127587101093012</v>
      </c>
      <c r="G38" s="1">
        <v>318416</v>
      </c>
      <c r="H38">
        <f t="shared" si="0"/>
        <v>318425</v>
      </c>
      <c r="I38" s="17">
        <f t="shared" si="2"/>
        <v>0.99933817421105087</v>
      </c>
    </row>
    <row r="39" spans="1:9" x14ac:dyDescent="0.25">
      <c r="A39">
        <v>2019</v>
      </c>
      <c r="B39" s="1">
        <v>13760</v>
      </c>
      <c r="C39" s="1">
        <v>37755</v>
      </c>
      <c r="D39">
        <f t="shared" si="1"/>
        <v>587437</v>
      </c>
      <c r="E39" s="5">
        <f>D39/'Waste Acceptance and In Place'!$P$5*100</f>
        <v>4.9804920897260647</v>
      </c>
      <c r="F39" s="5">
        <f>D39/'Waste Acceptance and In Place'!$P$12*100</f>
        <v>2.5350704736705665</v>
      </c>
      <c r="G39" s="1">
        <v>344008</v>
      </c>
      <c r="H39">
        <f t="shared" si="0"/>
        <v>344000</v>
      </c>
      <c r="I39" s="17">
        <f t="shared" si="2"/>
        <v>0.99939735221382042</v>
      </c>
    </row>
    <row r="40" spans="1:9" x14ac:dyDescent="0.25">
      <c r="A40">
        <v>2020</v>
      </c>
      <c r="B40" s="1">
        <v>14844</v>
      </c>
      <c r="C40" s="1">
        <v>40727</v>
      </c>
      <c r="D40">
        <f t="shared" si="1"/>
        <v>643008</v>
      </c>
      <c r="E40" s="5">
        <f>D40/'Waste Acceptance and In Place'!$P$5*100</f>
        <v>5.4516420614135255</v>
      </c>
      <c r="F40" s="5">
        <f>D40/'Waste Acceptance and In Place'!$P$12*100</f>
        <v>2.7748858092594846</v>
      </c>
      <c r="G40" s="1">
        <v>371089</v>
      </c>
      <c r="H40">
        <f t="shared" si="0"/>
        <v>371100</v>
      </c>
      <c r="I40" s="17">
        <f t="shared" si="2"/>
        <v>0.99934082311833428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8F5DF-CC33-4952-92EE-7827D294A45E}">
  <dimension ref="A1:I40"/>
  <sheetViews>
    <sheetView workbookViewId="0">
      <selection sqref="A1:I1048576"/>
    </sheetView>
  </sheetViews>
  <sheetFormatPr defaultRowHeight="15" x14ac:dyDescent="0.25"/>
  <cols>
    <col min="1" max="1" width="18" bestFit="1" customWidth="1"/>
    <col min="2" max="2" width="12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.7109375" bestFit="1" customWidth="1"/>
    <col min="8" max="8" width="12.42578125" bestFit="1" customWidth="1"/>
    <col min="9" max="9" width="12.7109375" bestFit="1" customWidth="1"/>
  </cols>
  <sheetData>
    <row r="1" spans="1:9" x14ac:dyDescent="0.25">
      <c r="A1" t="s">
        <v>24</v>
      </c>
    </row>
    <row r="2" spans="1:9" ht="15.75" thickBot="1" x14ac:dyDescent="0.3"/>
    <row r="3" spans="1:9" x14ac:dyDescent="0.25">
      <c r="A3" s="9" t="s">
        <v>25</v>
      </c>
      <c r="B3" s="9"/>
    </row>
    <row r="4" spans="1:9" x14ac:dyDescent="0.25">
      <c r="A4" s="6" t="s">
        <v>26</v>
      </c>
      <c r="B4" s="10"/>
    </row>
    <row r="5" spans="1:9" x14ac:dyDescent="0.25">
      <c r="A5" s="6" t="s">
        <v>27</v>
      </c>
      <c r="B5" s="10">
        <v>0.99999989483988927</v>
      </c>
    </row>
    <row r="6" spans="1:9" x14ac:dyDescent="0.25">
      <c r="A6" s="6" t="s">
        <v>28</v>
      </c>
      <c r="B6" s="10">
        <v>0.99999988732845269</v>
      </c>
    </row>
    <row r="7" spans="1:9" x14ac:dyDescent="0.25">
      <c r="A7" s="6" t="s">
        <v>29</v>
      </c>
      <c r="B7" s="6">
        <v>1.9180374888377509E-5</v>
      </c>
    </row>
    <row r="8" spans="1:9" ht="15.75" thickBot="1" x14ac:dyDescent="0.3">
      <c r="A8" s="7" t="s">
        <v>30</v>
      </c>
      <c r="B8" s="7">
        <v>16</v>
      </c>
    </row>
    <row r="10" spans="1:9" ht="15.75" thickBot="1" x14ac:dyDescent="0.3">
      <c r="A10" t="s">
        <v>31</v>
      </c>
    </row>
    <row r="11" spans="1:9" x14ac:dyDescent="0.25">
      <c r="A11" s="8"/>
      <c r="B11" s="8" t="s">
        <v>35</v>
      </c>
      <c r="C11" s="8" t="s">
        <v>36</v>
      </c>
      <c r="D11" s="8" t="s">
        <v>37</v>
      </c>
      <c r="E11" s="8" t="s">
        <v>38</v>
      </c>
      <c r="F11" s="8" t="s">
        <v>39</v>
      </c>
    </row>
    <row r="12" spans="1:9" x14ac:dyDescent="0.25">
      <c r="A12" s="6" t="s">
        <v>32</v>
      </c>
      <c r="B12" s="6">
        <v>1</v>
      </c>
      <c r="C12" s="6">
        <v>4.8976882569010852E-2</v>
      </c>
      <c r="D12" s="6">
        <v>4.8976882569010852E-2</v>
      </c>
      <c r="E12" s="6">
        <v>133130313.77395922</v>
      </c>
      <c r="F12" s="6">
        <v>2.9790967023025047E-50</v>
      </c>
    </row>
    <row r="13" spans="1:9" x14ac:dyDescent="0.25">
      <c r="A13" s="6" t="s">
        <v>33</v>
      </c>
      <c r="B13" s="6">
        <v>14</v>
      </c>
      <c r="C13" s="6">
        <v>5.1504149320218363E-9</v>
      </c>
      <c r="D13" s="6">
        <v>3.6788678085870259E-10</v>
      </c>
      <c r="E13" s="6"/>
      <c r="F13" s="6"/>
    </row>
    <row r="14" spans="1:9" ht="15.75" thickBot="1" x14ac:dyDescent="0.3">
      <c r="A14" s="7" t="s">
        <v>6</v>
      </c>
      <c r="B14" s="7">
        <v>15</v>
      </c>
      <c r="C14" s="7">
        <v>4.8976887719425787E-2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40</v>
      </c>
      <c r="C16" s="8" t="s">
        <v>29</v>
      </c>
      <c r="D16" s="8" t="s">
        <v>41</v>
      </c>
      <c r="E16" s="8" t="s">
        <v>42</v>
      </c>
      <c r="F16" s="8" t="s">
        <v>43</v>
      </c>
      <c r="G16" s="8" t="s">
        <v>44</v>
      </c>
      <c r="H16" s="8" t="s">
        <v>45</v>
      </c>
      <c r="I16" s="8" t="s">
        <v>46</v>
      </c>
    </row>
    <row r="17" spans="1:9" x14ac:dyDescent="0.25">
      <c r="A17" s="6" t="s">
        <v>34</v>
      </c>
      <c r="B17" s="6">
        <v>33.849523890602136</v>
      </c>
      <c r="C17" s="6">
        <v>2.1090147555486E-3</v>
      </c>
      <c r="D17" s="6">
        <v>16049.922743094867</v>
      </c>
      <c r="E17" s="6">
        <v>2.9336087153921435E-52</v>
      </c>
      <c r="F17" s="6">
        <v>33.845000503829816</v>
      </c>
      <c r="G17" s="6">
        <v>33.854047277374455</v>
      </c>
      <c r="H17" s="6">
        <v>33.845000503829816</v>
      </c>
      <c r="I17" s="6">
        <v>33.854047277374455</v>
      </c>
    </row>
    <row r="18" spans="1:9" ht="15.75" thickBot="1" x14ac:dyDescent="0.3">
      <c r="A18" s="7" t="s">
        <v>47</v>
      </c>
      <c r="B18" s="11">
        <v>-1.2002068763956396E-2</v>
      </c>
      <c r="C18" s="7">
        <v>1.0402018764172974E-6</v>
      </c>
      <c r="D18" s="7">
        <v>-11538.211030049642</v>
      </c>
      <c r="E18" s="7">
        <v>2.9790967023025047E-50</v>
      </c>
      <c r="F18" s="7">
        <v>-1.2004299775093683E-2</v>
      </c>
      <c r="G18" s="7">
        <v>-1.1999837752819108E-2</v>
      </c>
      <c r="H18" s="7">
        <v>-1.2004299775093683E-2</v>
      </c>
      <c r="I18" s="7">
        <v>-1.1999837752819108E-2</v>
      </c>
    </row>
    <row r="22" spans="1:9" x14ac:dyDescent="0.25">
      <c r="A22" t="s">
        <v>48</v>
      </c>
    </row>
    <row r="23" spans="1:9" ht="15.75" thickBot="1" x14ac:dyDescent="0.3"/>
    <row r="24" spans="1:9" x14ac:dyDescent="0.25">
      <c r="A24" s="8" t="s">
        <v>49</v>
      </c>
      <c r="B24" s="8" t="s">
        <v>50</v>
      </c>
      <c r="C24" s="8" t="s">
        <v>51</v>
      </c>
    </row>
    <row r="25" spans="1:9" x14ac:dyDescent="0.25">
      <c r="A25" s="6">
        <v>1</v>
      </c>
      <c r="B25" s="6">
        <v>9.6053449874102164</v>
      </c>
      <c r="C25" s="6">
        <v>6.0347702710572548E-6</v>
      </c>
    </row>
    <row r="26" spans="1:9" x14ac:dyDescent="0.25">
      <c r="A26" s="6">
        <v>2</v>
      </c>
      <c r="B26" s="6">
        <v>9.5933429186462611</v>
      </c>
      <c r="C26" s="6">
        <v>1.2432600493994528E-5</v>
      </c>
    </row>
    <row r="27" spans="1:9" x14ac:dyDescent="0.25">
      <c r="A27" s="6">
        <v>3</v>
      </c>
      <c r="B27" s="6">
        <v>9.5813408498823023</v>
      </c>
      <c r="C27" s="6">
        <v>1.120213266503356E-5</v>
      </c>
    </row>
    <row r="28" spans="1:9" x14ac:dyDescent="0.25">
      <c r="A28" s="6">
        <v>4</v>
      </c>
      <c r="B28" s="6">
        <v>9.569338781118347</v>
      </c>
      <c r="C28" s="6">
        <v>3.8245556588378804E-6</v>
      </c>
    </row>
    <row r="29" spans="1:9" x14ac:dyDescent="0.25">
      <c r="A29" s="6">
        <v>5</v>
      </c>
      <c r="B29" s="6">
        <v>9.5573367123543918</v>
      </c>
      <c r="C29" s="6">
        <v>-8.1620290206529944E-6</v>
      </c>
    </row>
    <row r="30" spans="1:9" x14ac:dyDescent="0.25">
      <c r="A30" s="6">
        <v>6</v>
      </c>
      <c r="B30" s="6">
        <v>9.5453346435904329</v>
      </c>
      <c r="C30" s="6">
        <v>-2.3161119305115108E-5</v>
      </c>
    </row>
    <row r="31" spans="1:9" x14ac:dyDescent="0.25">
      <c r="A31" s="6">
        <v>7</v>
      </c>
      <c r="B31" s="6">
        <v>9.5333325748264777</v>
      </c>
      <c r="C31" s="6">
        <v>-3.9516316594045975E-5</v>
      </c>
    </row>
    <row r="32" spans="1:9" x14ac:dyDescent="0.25">
      <c r="A32" s="6">
        <v>8</v>
      </c>
      <c r="B32" s="6">
        <v>9.5213305060625224</v>
      </c>
      <c r="C32" s="6">
        <v>1.7763668937575972E-5</v>
      </c>
    </row>
    <row r="33" spans="1:3" x14ac:dyDescent="0.25">
      <c r="A33" s="6">
        <v>9</v>
      </c>
      <c r="B33" s="6">
        <v>9.5093284372985636</v>
      </c>
      <c r="C33" s="6">
        <v>4.7982752668929152E-6</v>
      </c>
    </row>
    <row r="34" spans="1:3" x14ac:dyDescent="0.25">
      <c r="A34" s="6">
        <v>10</v>
      </c>
      <c r="B34" s="6">
        <v>9.4973263685346083</v>
      </c>
      <c r="C34" s="6">
        <v>-4.1692210377419769E-6</v>
      </c>
    </row>
    <row r="35" spans="1:3" x14ac:dyDescent="0.25">
      <c r="A35" s="6">
        <v>11</v>
      </c>
      <c r="B35" s="6">
        <v>9.4853242997706531</v>
      </c>
      <c r="C35" s="6">
        <v>-7.2278402427627952E-6</v>
      </c>
    </row>
    <row r="36" spans="1:3" x14ac:dyDescent="0.25">
      <c r="A36" s="6">
        <v>12</v>
      </c>
      <c r="B36" s="6">
        <v>9.4733222310066942</v>
      </c>
      <c r="C36" s="6">
        <v>-2.399219102500183E-6</v>
      </c>
    </row>
    <row r="37" spans="1:3" x14ac:dyDescent="0.25">
      <c r="A37" s="6">
        <v>13</v>
      </c>
      <c r="B37" s="6">
        <v>9.461320162242739</v>
      </c>
      <c r="C37" s="6">
        <v>1.2363867393005989E-5</v>
      </c>
    </row>
    <row r="38" spans="1:3" x14ac:dyDescent="0.25">
      <c r="A38" s="6">
        <v>14</v>
      </c>
      <c r="B38" s="6">
        <v>9.4493180934787837</v>
      </c>
      <c r="C38" s="6">
        <v>3.9178967899289319E-5</v>
      </c>
    </row>
    <row r="39" spans="1:3" x14ac:dyDescent="0.25">
      <c r="A39" s="6">
        <v>15</v>
      </c>
      <c r="B39" s="6">
        <v>9.4373160247148249</v>
      </c>
      <c r="C39" s="6">
        <v>5.4459574450049786E-7</v>
      </c>
    </row>
    <row r="40" spans="1:3" ht="15.75" thickBot="1" x14ac:dyDescent="0.3">
      <c r="A40" s="7">
        <v>16</v>
      </c>
      <c r="B40" s="7">
        <v>9.4253139559508696</v>
      </c>
      <c r="C40" s="7">
        <v>-2.3507689004276244E-5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42671-1336-4C82-A5E0-15427307C4CE}">
  <dimension ref="A1:I39"/>
  <sheetViews>
    <sheetView workbookViewId="0">
      <selection sqref="A1:I1048576"/>
    </sheetView>
  </sheetViews>
  <sheetFormatPr defaultRowHeight="15" x14ac:dyDescent="0.25"/>
  <cols>
    <col min="1" max="1" width="18" bestFit="1" customWidth="1"/>
    <col min="2" max="2" width="12.710937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9" width="12.7109375" bestFit="1" customWidth="1"/>
  </cols>
  <sheetData>
    <row r="1" spans="1:9" x14ac:dyDescent="0.25">
      <c r="A1" t="s">
        <v>24</v>
      </c>
    </row>
    <row r="2" spans="1:9" ht="15.75" thickBot="1" x14ac:dyDescent="0.3"/>
    <row r="3" spans="1:9" x14ac:dyDescent="0.25">
      <c r="A3" s="9" t="s">
        <v>25</v>
      </c>
      <c r="B3" s="9"/>
    </row>
    <row r="4" spans="1:9" x14ac:dyDescent="0.25">
      <c r="A4" s="6" t="s">
        <v>26</v>
      </c>
      <c r="B4" s="6">
        <v>0.99999993673572229</v>
      </c>
    </row>
    <row r="5" spans="1:9" x14ac:dyDescent="0.25">
      <c r="A5" s="6" t="s">
        <v>27</v>
      </c>
      <c r="B5" s="6">
        <v>0.9999998734714487</v>
      </c>
    </row>
    <row r="6" spans="1:9" x14ac:dyDescent="0.25">
      <c r="A6" s="6" t="s">
        <v>28</v>
      </c>
      <c r="B6" s="6">
        <v>0.99999986373848315</v>
      </c>
    </row>
    <row r="7" spans="1:9" x14ac:dyDescent="0.25">
      <c r="A7" s="6" t="s">
        <v>29</v>
      </c>
      <c r="B7" s="6">
        <v>1.981305778704641E-5</v>
      </c>
    </row>
    <row r="8" spans="1:9" ht="15.75" thickBot="1" x14ac:dyDescent="0.3">
      <c r="A8" s="7" t="s">
        <v>30</v>
      </c>
      <c r="B8" s="7">
        <v>15</v>
      </c>
    </row>
    <row r="10" spans="1:9" ht="15.75" thickBot="1" x14ac:dyDescent="0.3">
      <c r="A10" t="s">
        <v>31</v>
      </c>
    </row>
    <row r="11" spans="1:9" x14ac:dyDescent="0.25">
      <c r="A11" s="8"/>
      <c r="B11" s="8" t="s">
        <v>35</v>
      </c>
      <c r="C11" s="8" t="s">
        <v>36</v>
      </c>
      <c r="D11" s="8" t="s">
        <v>37</v>
      </c>
      <c r="E11" s="8" t="s">
        <v>38</v>
      </c>
      <c r="F11" s="8" t="s">
        <v>39</v>
      </c>
    </row>
    <row r="12" spans="1:9" x14ac:dyDescent="0.25">
      <c r="A12" s="6" t="s">
        <v>32</v>
      </c>
      <c r="B12" s="6">
        <v>1</v>
      </c>
      <c r="C12" s="6">
        <v>4.0332744424806714E-2</v>
      </c>
      <c r="D12" s="6">
        <v>4.0332744424806714E-2</v>
      </c>
      <c r="E12" s="6">
        <v>102743596.03135388</v>
      </c>
      <c r="F12" s="6">
        <v>3.1684747544868866E-46</v>
      </c>
    </row>
    <row r="13" spans="1:9" x14ac:dyDescent="0.25">
      <c r="A13" s="6" t="s">
        <v>33</v>
      </c>
      <c r="B13" s="6">
        <v>13</v>
      </c>
      <c r="C13" s="6">
        <v>5.1032443653469247E-9</v>
      </c>
      <c r="D13" s="6">
        <v>3.9255725887284036E-10</v>
      </c>
      <c r="E13" s="6"/>
      <c r="F13" s="6"/>
    </row>
    <row r="14" spans="1:9" ht="15.75" thickBot="1" x14ac:dyDescent="0.3">
      <c r="A14" s="7" t="s">
        <v>6</v>
      </c>
      <c r="B14" s="7">
        <v>14</v>
      </c>
      <c r="C14" s="7">
        <v>4.0332749528051083E-2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40</v>
      </c>
      <c r="C16" s="8" t="s">
        <v>29</v>
      </c>
      <c r="D16" s="8" t="s">
        <v>41</v>
      </c>
      <c r="E16" s="8" t="s">
        <v>42</v>
      </c>
      <c r="F16" s="8" t="s">
        <v>43</v>
      </c>
      <c r="G16" s="8" t="s">
        <v>44</v>
      </c>
      <c r="H16" s="8" t="s">
        <v>45</v>
      </c>
      <c r="I16" s="8" t="s">
        <v>46</v>
      </c>
    </row>
    <row r="17" spans="1:9" x14ac:dyDescent="0.25">
      <c r="A17" s="6" t="s">
        <v>34</v>
      </c>
      <c r="B17" s="6">
        <v>9.605343205716137</v>
      </c>
      <c r="C17" s="6">
        <v>1.0765586717940888E-5</v>
      </c>
      <c r="D17" s="6">
        <v>892226.63449534052</v>
      </c>
      <c r="E17" s="6">
        <v>1.6637158397305385E-71</v>
      </c>
      <c r="F17" s="6">
        <v>9.6053199480800231</v>
      </c>
      <c r="G17" s="6">
        <v>9.6053664633522509</v>
      </c>
      <c r="H17" s="6">
        <v>9.6053199480800231</v>
      </c>
      <c r="I17" s="6">
        <v>9.6053664633522509</v>
      </c>
    </row>
    <row r="18" spans="1:9" ht="15.75" thickBot="1" x14ac:dyDescent="0.3">
      <c r="A18" s="7" t="s">
        <v>47</v>
      </c>
      <c r="B18" s="7">
        <v>-1.2001896341948683E-2</v>
      </c>
      <c r="C18" s="7">
        <v>1.1840566752736728E-6</v>
      </c>
      <c r="D18" s="7">
        <v>-10136.251576956538</v>
      </c>
      <c r="E18" s="7">
        <v>3.1684747544868866E-46</v>
      </c>
      <c r="F18" s="7">
        <v>-1.200445434087742E-2</v>
      </c>
      <c r="G18" s="7">
        <v>-1.1999338343019946E-2</v>
      </c>
      <c r="H18" s="7">
        <v>-1.200445434087742E-2</v>
      </c>
      <c r="I18" s="7">
        <v>-1.1999338343019946E-2</v>
      </c>
    </row>
    <row r="22" spans="1:9" x14ac:dyDescent="0.25">
      <c r="A22" t="s">
        <v>48</v>
      </c>
    </row>
    <row r="23" spans="1:9" ht="15.75" thickBot="1" x14ac:dyDescent="0.3"/>
    <row r="24" spans="1:9" x14ac:dyDescent="0.25">
      <c r="A24" s="8" t="s">
        <v>49</v>
      </c>
      <c r="B24" s="8" t="s">
        <v>50</v>
      </c>
      <c r="C24" s="8" t="s">
        <v>51</v>
      </c>
    </row>
    <row r="25" spans="1:9" x14ac:dyDescent="0.25">
      <c r="A25" s="6">
        <v>1</v>
      </c>
      <c r="B25" s="6">
        <v>9.5933413093741891</v>
      </c>
      <c r="C25" s="6">
        <v>1.4041872566039615E-5</v>
      </c>
    </row>
    <row r="26" spans="1:9" x14ac:dyDescent="0.25">
      <c r="A26" s="6">
        <v>2</v>
      </c>
      <c r="B26" s="6">
        <v>9.5813394130322393</v>
      </c>
      <c r="C26" s="6">
        <v>1.2638982727963821E-5</v>
      </c>
    </row>
    <row r="27" spans="1:9" x14ac:dyDescent="0.25">
      <c r="A27" s="6">
        <v>3</v>
      </c>
      <c r="B27" s="6">
        <v>9.5693375166902914</v>
      </c>
      <c r="C27" s="6">
        <v>5.0889837144296735E-6</v>
      </c>
    </row>
    <row r="28" spans="1:9" x14ac:dyDescent="0.25">
      <c r="A28" s="6">
        <v>4</v>
      </c>
      <c r="B28" s="6">
        <v>9.5573356203483417</v>
      </c>
      <c r="C28" s="6">
        <v>-7.0700229706233131E-6</v>
      </c>
    </row>
    <row r="29" spans="1:9" x14ac:dyDescent="0.25">
      <c r="A29" s="6">
        <v>5</v>
      </c>
      <c r="B29" s="6">
        <v>9.5453337240063938</v>
      </c>
      <c r="C29" s="6">
        <v>-2.2241535265976609E-5</v>
      </c>
    </row>
    <row r="30" spans="1:9" x14ac:dyDescent="0.25">
      <c r="A30" s="6">
        <v>6</v>
      </c>
      <c r="B30" s="6">
        <v>9.5333318276644441</v>
      </c>
      <c r="C30" s="6">
        <v>-3.8769154560469588E-5</v>
      </c>
    </row>
    <row r="31" spans="1:9" x14ac:dyDescent="0.25">
      <c r="A31" s="6">
        <v>7</v>
      </c>
      <c r="B31" s="6">
        <v>9.5213299313224962</v>
      </c>
      <c r="C31" s="6">
        <v>1.833840896381389E-5</v>
      </c>
    </row>
    <row r="32" spans="1:9" x14ac:dyDescent="0.25">
      <c r="A32" s="6">
        <v>8</v>
      </c>
      <c r="B32" s="6">
        <v>9.5093280349805482</v>
      </c>
      <c r="C32" s="6">
        <v>5.2005932822396517E-6</v>
      </c>
    </row>
    <row r="33" spans="1:3" x14ac:dyDescent="0.25">
      <c r="A33" s="6">
        <v>9</v>
      </c>
      <c r="B33" s="6">
        <v>9.4973261386385985</v>
      </c>
      <c r="C33" s="6">
        <v>-3.9393250279573522E-6</v>
      </c>
    </row>
    <row r="34" spans="1:3" x14ac:dyDescent="0.25">
      <c r="A34" s="6">
        <v>10</v>
      </c>
      <c r="B34" s="6">
        <v>9.4853242422966506</v>
      </c>
      <c r="C34" s="6">
        <v>-7.1703662403166391E-6</v>
      </c>
    </row>
    <row r="35" spans="1:3" x14ac:dyDescent="0.25">
      <c r="A35" s="6">
        <v>11</v>
      </c>
      <c r="B35" s="6">
        <v>9.4733223459547009</v>
      </c>
      <c r="C35" s="6">
        <v>-2.5141671091688522E-6</v>
      </c>
    </row>
    <row r="36" spans="1:3" x14ac:dyDescent="0.25">
      <c r="A36" s="6">
        <v>12</v>
      </c>
      <c r="B36" s="6">
        <v>9.461320449612753</v>
      </c>
      <c r="C36" s="6">
        <v>1.2076497378998852E-5</v>
      </c>
    </row>
    <row r="37" spans="1:3" x14ac:dyDescent="0.25">
      <c r="A37" s="6">
        <v>13</v>
      </c>
      <c r="B37" s="6">
        <v>9.4493185532708033</v>
      </c>
      <c r="C37" s="6">
        <v>3.8719175879720069E-5</v>
      </c>
    </row>
    <row r="38" spans="1:3" x14ac:dyDescent="0.25">
      <c r="A38" s="6">
        <v>14</v>
      </c>
      <c r="B38" s="6">
        <v>9.4373166569288554</v>
      </c>
      <c r="C38" s="6">
        <v>-8.7618285959933928E-8</v>
      </c>
    </row>
    <row r="39" spans="1:3" ht="15.75" thickBot="1" x14ac:dyDescent="0.3">
      <c r="A39" s="7">
        <v>15</v>
      </c>
      <c r="B39" s="7">
        <v>9.4253147605869074</v>
      </c>
      <c r="C39" s="7">
        <v>-2.4312325042075145E-5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12C83-329C-40A4-8715-74E0F25EF7AD}">
  <dimension ref="A1:K708"/>
  <sheetViews>
    <sheetView workbookViewId="0">
      <pane xSplit="2" ySplit="6" topLeftCell="C693" activePane="bottomRight" state="frozen"/>
      <selection pane="topRight" activeCell="B1" sqref="B1"/>
      <selection pane="bottomLeft" activeCell="A7" sqref="A7"/>
      <selection pane="bottomRight" sqref="A1:J3"/>
    </sheetView>
  </sheetViews>
  <sheetFormatPr defaultRowHeight="15" x14ac:dyDescent="0.25"/>
  <cols>
    <col min="2" max="2" width="13.140625" customWidth="1"/>
    <col min="3" max="3" width="13" customWidth="1"/>
    <col min="6" max="6" width="9.85546875" style="1" customWidth="1"/>
    <col min="7" max="7" width="11.42578125" style="1" customWidth="1"/>
    <col min="8" max="8" width="9.7109375" customWidth="1"/>
    <col min="9" max="9" width="12.5703125" customWidth="1"/>
    <col min="10" max="10" width="15.28515625" style="5" customWidth="1"/>
    <col min="11" max="11" width="14.85546875" style="5" customWidth="1"/>
  </cols>
  <sheetData>
    <row r="1" spans="1:11" x14ac:dyDescent="0.25">
      <c r="A1" t="s">
        <v>69</v>
      </c>
      <c r="C1" s="1">
        <v>23172413</v>
      </c>
      <c r="D1" t="s">
        <v>72</v>
      </c>
    </row>
    <row r="2" spans="1:11" x14ac:dyDescent="0.25">
      <c r="C2" s="1"/>
    </row>
    <row r="3" spans="1:11" x14ac:dyDescent="0.25">
      <c r="A3" t="s">
        <v>71</v>
      </c>
      <c r="C3" s="1">
        <v>12860689.215</v>
      </c>
      <c r="D3" t="s">
        <v>72</v>
      </c>
      <c r="E3" t="s">
        <v>74</v>
      </c>
    </row>
    <row r="6" spans="1:11" s="2" customFormat="1" ht="77.25" customHeight="1" x14ac:dyDescent="0.35">
      <c r="A6" s="2" t="s">
        <v>56</v>
      </c>
      <c r="C6" s="2" t="s">
        <v>22</v>
      </c>
      <c r="D6" s="2" t="s">
        <v>23</v>
      </c>
      <c r="E6" s="2" t="s">
        <v>52</v>
      </c>
      <c r="F6" s="3" t="s">
        <v>57</v>
      </c>
      <c r="G6" s="3" t="s">
        <v>58</v>
      </c>
      <c r="H6" s="2" t="s">
        <v>53</v>
      </c>
      <c r="I6" s="2" t="s">
        <v>54</v>
      </c>
      <c r="J6" s="4" t="s">
        <v>55</v>
      </c>
      <c r="K6" s="4" t="s">
        <v>70</v>
      </c>
    </row>
    <row r="7" spans="1:11" x14ac:dyDescent="0.25">
      <c r="A7">
        <v>0</v>
      </c>
      <c r="B7" s="12">
        <v>2020</v>
      </c>
      <c r="C7" s="13">
        <v>14844</v>
      </c>
      <c r="D7">
        <f>LN(C7)</f>
        <v>9.6053510221804874</v>
      </c>
      <c r="E7">
        <f>'Methane Generation Model'!$B$17-0.012*'Model Extrapolation'!$B7</f>
        <v>9.6095238906021336</v>
      </c>
      <c r="F7" s="1">
        <f>EXP(E7)</f>
        <v>14906.071476833702</v>
      </c>
      <c r="G7" s="1">
        <f>F7*44/16</f>
        <v>40991.69656129268</v>
      </c>
      <c r="H7">
        <f t="shared" ref="H7:H70" si="0">F7/F$7</f>
        <v>1</v>
      </c>
      <c r="I7" s="1">
        <f>'Biogas Generation'!H41</f>
        <v>643008</v>
      </c>
      <c r="J7" s="5">
        <f>I7/$C$3*100</f>
        <v>4.99979425091799</v>
      </c>
      <c r="K7" s="5">
        <f>I7/$C$1*100</f>
        <v>2.7748858092594846</v>
      </c>
    </row>
    <row r="8" spans="1:11" x14ac:dyDescent="0.25">
      <c r="A8">
        <v>1</v>
      </c>
      <c r="B8">
        <v>2021</v>
      </c>
      <c r="C8" s="1">
        <v>14667</v>
      </c>
      <c r="D8">
        <f>LN(C8)</f>
        <v>9.5933553512467551</v>
      </c>
      <c r="E8">
        <f>'Methane Generation Model'!$B$17-0.012*'Model Extrapolation'!$B8</f>
        <v>9.5975238906021367</v>
      </c>
      <c r="F8" s="1">
        <f t="shared" ref="F8:F71" si="1">EXP(E8)</f>
        <v>14728.267576157488</v>
      </c>
      <c r="G8" s="1">
        <f t="shared" ref="G8:G71" si="2">F8*44/16</f>
        <v>40502.735834433093</v>
      </c>
      <c r="H8">
        <f t="shared" si="0"/>
        <v>0.98807171286193363</v>
      </c>
      <c r="I8" s="1">
        <f t="shared" ref="I8:I71" si="3">I7+F8+G8</f>
        <v>698239.00341059058</v>
      </c>
      <c r="J8" s="5">
        <f>I8/$C$3*100</f>
        <v>5.4292502659671076</v>
      </c>
      <c r="K8" s="5">
        <f>I8/$C$1*100</f>
        <v>3.0132338976117445</v>
      </c>
    </row>
    <row r="9" spans="1:11" x14ac:dyDescent="0.25">
      <c r="A9">
        <v>2</v>
      </c>
      <c r="B9">
        <v>2022</v>
      </c>
      <c r="C9" s="1">
        <v>14492</v>
      </c>
      <c r="D9">
        <f>LN(C9)</f>
        <v>9.5813520520149673</v>
      </c>
      <c r="E9">
        <f>'Methane Generation Model'!$B$17-0.012*'Model Extrapolation'!$B9</f>
        <v>9.5855238906021363</v>
      </c>
      <c r="F9" s="1">
        <f t="shared" si="1"/>
        <v>14552.584571462758</v>
      </c>
      <c r="G9" s="1">
        <f t="shared" si="2"/>
        <v>40019.607571522582</v>
      </c>
      <c r="H9">
        <f t="shared" si="0"/>
        <v>0.97628570975791196</v>
      </c>
      <c r="I9" s="1">
        <f t="shared" si="3"/>
        <v>752811.19555357588</v>
      </c>
      <c r="J9" s="5">
        <f>I9/$C$3*100</f>
        <v>5.8535836063555466</v>
      </c>
      <c r="K9" s="5">
        <f>I9/$C$1*100</f>
        <v>3.2487389015273287</v>
      </c>
    </row>
    <row r="10" spans="1:11" x14ac:dyDescent="0.25">
      <c r="A10">
        <v>3</v>
      </c>
      <c r="B10">
        <v>2023</v>
      </c>
      <c r="C10" s="1">
        <v>14319</v>
      </c>
      <c r="D10">
        <f>LN(C10)</f>
        <v>9.5693426056740059</v>
      </c>
      <c r="E10">
        <f>'Methane Generation Model'!$B$17-0.012*'Model Extrapolation'!$B10</f>
        <v>9.5735238906021358</v>
      </c>
      <c r="F10" s="1">
        <f t="shared" si="1"/>
        <v>14378.997164093304</v>
      </c>
      <c r="G10" s="1">
        <f t="shared" si="2"/>
        <v>39542.242201256588</v>
      </c>
      <c r="H10">
        <f t="shared" si="0"/>
        <v>0.96464029348312519</v>
      </c>
      <c r="I10" s="1">
        <f t="shared" si="3"/>
        <v>806732.43491892575</v>
      </c>
      <c r="J10" s="5">
        <f>I10/$C$3*100</f>
        <v>6.2728553768175761</v>
      </c>
      <c r="K10" s="5">
        <f>I10/$C$1*100</f>
        <v>3.4814347341337553</v>
      </c>
    </row>
    <row r="11" spans="1:11" x14ac:dyDescent="0.25">
      <c r="A11">
        <v>4</v>
      </c>
      <c r="B11">
        <v>2024</v>
      </c>
      <c r="C11" s="1">
        <v>14148</v>
      </c>
      <c r="D11">
        <f>LN(C11)</f>
        <v>9.5573285503253711</v>
      </c>
      <c r="E11">
        <f>'Methane Generation Model'!$B$17-0.012*'Model Extrapolation'!$B11</f>
        <v>9.5615238906021354</v>
      </c>
      <c r="F11" s="1">
        <f t="shared" si="1"/>
        <v>14207.480357162505</v>
      </c>
      <c r="G11" s="1">
        <f t="shared" si="2"/>
        <v>39070.570982196892</v>
      </c>
      <c r="H11">
        <f t="shared" si="0"/>
        <v>0.9531337870775064</v>
      </c>
      <c r="I11" s="1">
        <f t="shared" si="3"/>
        <v>860010.48625828512</v>
      </c>
      <c r="J11" s="5">
        <f>I11/$C$3*100</f>
        <v>6.6871259532126501</v>
      </c>
      <c r="K11" s="5">
        <f>I11/$C$1*100</f>
        <v>3.71135490403302</v>
      </c>
    </row>
    <row r="12" spans="1:11" x14ac:dyDescent="0.25">
      <c r="A12">
        <v>5</v>
      </c>
      <c r="B12">
        <v>2025</v>
      </c>
      <c r="C12" s="1">
        <v>13979</v>
      </c>
      <c r="D12">
        <f>LN(C12)</f>
        <v>9.5453114824711278</v>
      </c>
      <c r="E12">
        <f>'Methane Generation Model'!$B$17-0.012*'Model Extrapolation'!$B12</f>
        <v>9.5495238906021349</v>
      </c>
      <c r="F12" s="1">
        <f t="shared" si="1"/>
        <v>14038.009451953783</v>
      </c>
      <c r="G12" s="1">
        <f t="shared" si="2"/>
        <v>38604.525992872906</v>
      </c>
      <c r="H12">
        <f t="shared" si="0"/>
        <v>0.94176453358424994</v>
      </c>
      <c r="I12" s="1">
        <f t="shared" si="3"/>
        <v>912653.02170311182</v>
      </c>
      <c r="J12" s="5">
        <f>I12/$C$3*100</f>
        <v>7.0964549912196278</v>
      </c>
      <c r="K12" s="5">
        <f>I12/$C$1*100</f>
        <v>3.938532520126893</v>
      </c>
    </row>
    <row r="13" spans="1:11" x14ac:dyDescent="0.25">
      <c r="A13">
        <v>6</v>
      </c>
      <c r="B13">
        <v>2026</v>
      </c>
      <c r="C13" s="1">
        <v>13812</v>
      </c>
      <c r="D13">
        <f>LN(C13)</f>
        <v>9.5332930585098836</v>
      </c>
      <c r="E13">
        <f>'Methane Generation Model'!$B$17-0.012*'Model Extrapolation'!$B13</f>
        <v>9.5375238906021345</v>
      </c>
      <c r="F13" s="1">
        <f t="shared" si="1"/>
        <v>13870.56004436394</v>
      </c>
      <c r="G13" s="1">
        <f t="shared" si="2"/>
        <v>38144.040122000835</v>
      </c>
      <c r="H13">
        <f t="shared" si="0"/>
        <v>0.93053089581120652</v>
      </c>
      <c r="I13" s="1">
        <f t="shared" si="3"/>
        <v>964667.62186947663</v>
      </c>
      <c r="J13" s="5">
        <f>I13/$C$3*100</f>
        <v>7.5009014349273082</v>
      </c>
      <c r="K13" s="5">
        <f>I13/$C$1*100</f>
        <v>4.1630002963846566</v>
      </c>
    </row>
    <row r="14" spans="1:11" x14ac:dyDescent="0.25">
      <c r="A14">
        <v>7</v>
      </c>
      <c r="B14">
        <v>2027</v>
      </c>
      <c r="C14" s="1">
        <v>13648</v>
      </c>
      <c r="D14">
        <f>LN(C14)</f>
        <v>9.52134826973146</v>
      </c>
      <c r="E14">
        <f>'Methane Generation Model'!$B$17-0.012*'Model Extrapolation'!$B14</f>
        <v>9.525523890602134</v>
      </c>
      <c r="F14" s="1">
        <f t="shared" si="1"/>
        <v>13705.108021388925</v>
      </c>
      <c r="G14" s="1">
        <f t="shared" si="2"/>
        <v>37689.047058819546</v>
      </c>
      <c r="H14">
        <f t="shared" si="0"/>
        <v>0.91943125609512499</v>
      </c>
      <c r="I14" s="1">
        <f t="shared" si="3"/>
        <v>1016061.7769496851</v>
      </c>
      <c r="J14" s="5">
        <f>I14/$C$3*100</f>
        <v>7.9005235253224724</v>
      </c>
      <c r="K14" s="5">
        <f>I14/$C$1*100</f>
        <v>4.3847905565539724</v>
      </c>
    </row>
    <row r="15" spans="1:11" x14ac:dyDescent="0.25">
      <c r="A15">
        <v>8</v>
      </c>
      <c r="B15">
        <v>2028</v>
      </c>
      <c r="C15" s="1">
        <v>13485</v>
      </c>
      <c r="D15">
        <f>LN(C15)</f>
        <v>9.5093332355738305</v>
      </c>
      <c r="E15">
        <f>'Methane Generation Model'!$B$17-0.012*'Model Extrapolation'!$B15</f>
        <v>9.5135238906021335</v>
      </c>
      <c r="F15" s="1">
        <f t="shared" si="1"/>
        <v>13541.629557651533</v>
      </c>
      <c r="G15" s="1">
        <f t="shared" si="2"/>
        <v>37239.481283541718</v>
      </c>
      <c r="H15">
        <f t="shared" si="0"/>
        <v>0.90846401606870608</v>
      </c>
      <c r="I15" s="1">
        <f t="shared" si="3"/>
        <v>1066842.8877908783</v>
      </c>
      <c r="J15" s="5">
        <f>I15/$C$3*100</f>
        <v>8.2953788086766878</v>
      </c>
      <c r="K15" s="5">
        <f>I15/$C$1*100</f>
        <v>4.6039352388155619</v>
      </c>
    </row>
    <row r="16" spans="1:11" x14ac:dyDescent="0.25">
      <c r="A16">
        <v>9</v>
      </c>
      <c r="B16">
        <v>2029</v>
      </c>
      <c r="C16" s="1">
        <v>13324</v>
      </c>
      <c r="D16">
        <f>LN(C16)</f>
        <v>9.4973221993135706</v>
      </c>
      <c r="E16">
        <f>'Methane Generation Model'!$B$17-0.012*'Model Extrapolation'!$B16</f>
        <v>9.5015238906021366</v>
      </c>
      <c r="F16" s="1">
        <f t="shared" si="1"/>
        <v>13380.10111197054</v>
      </c>
      <c r="G16" s="1">
        <f t="shared" si="2"/>
        <v>36795.278057918986</v>
      </c>
      <c r="H16">
        <f t="shared" si="0"/>
        <v>0.89762759643043766</v>
      </c>
      <c r="I16" s="1">
        <f t="shared" si="3"/>
        <v>1117018.2669607678</v>
      </c>
      <c r="J16" s="5">
        <f>I16/$C$3*100</f>
        <v>8.6855241448330727</v>
      </c>
      <c r="K16" s="5">
        <f>I16/$C$1*100</f>
        <v>4.8204659003823549</v>
      </c>
    </row>
    <row r="17" spans="1:11" x14ac:dyDescent="0.25">
      <c r="A17">
        <v>10</v>
      </c>
      <c r="B17">
        <v>2030</v>
      </c>
      <c r="C17" s="1">
        <v>13165</v>
      </c>
      <c r="D17">
        <f>LN(C17)</f>
        <v>9.4853170719304103</v>
      </c>
      <c r="E17">
        <f>'Methane Generation Model'!$B$17-0.012*'Model Extrapolation'!$B17</f>
        <v>9.4895238906021362</v>
      </c>
      <c r="F17" s="1">
        <f t="shared" si="1"/>
        <v>13220.499423970547</v>
      </c>
      <c r="G17" s="1">
        <f t="shared" si="2"/>
        <v>36356.373415919006</v>
      </c>
      <c r="H17">
        <f t="shared" si="0"/>
        <v>0.88692043671715981</v>
      </c>
      <c r="I17" s="1">
        <f t="shared" si="3"/>
        <v>1166595.1398006573</v>
      </c>
      <c r="J17" s="5">
        <f>I17/$C$3*100</f>
        <v>9.0710157153942017</v>
      </c>
      <c r="K17" s="5">
        <f>I17/$C$1*100</f>
        <v>5.0344137220437828</v>
      </c>
    </row>
    <row r="18" spans="1:11" x14ac:dyDescent="0.25">
      <c r="A18">
        <v>11</v>
      </c>
      <c r="B18">
        <v>2031</v>
      </c>
      <c r="C18" s="1">
        <v>13008</v>
      </c>
      <c r="D18">
        <f>LN(C18)</f>
        <v>9.4733198317875917</v>
      </c>
      <c r="E18">
        <f>'Methane Generation Model'!$B$17-0.012*'Model Extrapolation'!$B18</f>
        <v>9.4775238906021357</v>
      </c>
      <c r="F18" s="1">
        <f t="shared" si="1"/>
        <v>13062.801510732737</v>
      </c>
      <c r="G18" s="1">
        <f t="shared" si="2"/>
        <v>35922.704154515028</v>
      </c>
      <c r="H18">
        <f t="shared" si="0"/>
        <v>0.87634099507937513</v>
      </c>
      <c r="I18" s="1">
        <f t="shared" si="3"/>
        <v>1215580.6454659051</v>
      </c>
      <c r="J18" s="5">
        <f>I18/$C$3*100</f>
        <v>9.4519090318123755</v>
      </c>
      <c r="K18" s="5">
        <f>I18/$C$1*100</f>
        <v>5.2458095126558684</v>
      </c>
    </row>
    <row r="19" spans="1:11" x14ac:dyDescent="0.25">
      <c r="A19">
        <v>12</v>
      </c>
      <c r="B19">
        <v>2032</v>
      </c>
      <c r="C19" s="1">
        <v>12853</v>
      </c>
      <c r="D19">
        <f>LN(C19)</f>
        <v>9.461332526110132</v>
      </c>
      <c r="E19">
        <f>'Methane Generation Model'!$B$17-0.012*'Model Extrapolation'!$B19</f>
        <v>9.4655238906021353</v>
      </c>
      <c r="F19" s="1">
        <f t="shared" si="1"/>
        <v>12906.984663485104</v>
      </c>
      <c r="G19" s="1">
        <f t="shared" si="2"/>
        <v>35494.207824584038</v>
      </c>
      <c r="H19">
        <f t="shared" si="0"/>
        <v>0.86588774805920643</v>
      </c>
      <c r="I19" s="1">
        <f t="shared" si="3"/>
        <v>1263981.8379539743</v>
      </c>
      <c r="J19" s="5">
        <f>I19/$C$3*100</f>
        <v>9.8282589433833412</v>
      </c>
      <c r="K19" s="5">
        <f>I19/$C$1*100</f>
        <v>5.4546837135777544</v>
      </c>
    </row>
    <row r="20" spans="1:11" x14ac:dyDescent="0.25">
      <c r="A20">
        <v>13</v>
      </c>
      <c r="B20">
        <v>2033</v>
      </c>
      <c r="C20" s="1">
        <v>12700</v>
      </c>
      <c r="D20">
        <f>LN(C20)</f>
        <v>9.449357272446683</v>
      </c>
      <c r="E20">
        <f>'Methane Generation Model'!$B$17-0.012*'Model Extrapolation'!$B20</f>
        <v>9.4535238906021348</v>
      </c>
      <c r="F20" s="1">
        <f t="shared" si="1"/>
        <v>12753.026444332389</v>
      </c>
      <c r="G20" s="1">
        <f t="shared" si="2"/>
        <v>35070.822721914068</v>
      </c>
      <c r="H20">
        <f t="shared" si="0"/>
        <v>0.85555919037101946</v>
      </c>
      <c r="I20" s="1">
        <f t="shared" si="3"/>
        <v>1311805.6871202209</v>
      </c>
      <c r="J20" s="5">
        <f>I20/$C$3*100</f>
        <v>10.200119645144701</v>
      </c>
      <c r="K20" s="5">
        <f>I20/$C$1*100</f>
        <v>5.6610664030553091</v>
      </c>
    </row>
    <row r="21" spans="1:11" x14ac:dyDescent="0.25">
      <c r="A21">
        <v>14</v>
      </c>
      <c r="B21">
        <v>2034</v>
      </c>
      <c r="C21" s="1">
        <v>12548</v>
      </c>
      <c r="D21">
        <f>LN(C21)</f>
        <v>9.4373165693105694</v>
      </c>
      <c r="E21">
        <f>'Methane Generation Model'!$B$17-0.012*'Model Extrapolation'!$B21</f>
        <v>9.4415238906021344</v>
      </c>
      <c r="F21" s="1">
        <f t="shared" si="1"/>
        <v>12600.904683024994</v>
      </c>
      <c r="G21" s="1">
        <f t="shared" si="2"/>
        <v>34652.487878318731</v>
      </c>
      <c r="H21">
        <f t="shared" si="0"/>
        <v>0.84535383468465941</v>
      </c>
      <c r="I21" s="1">
        <f t="shared" si="3"/>
        <v>1359059.0796815646</v>
      </c>
      <c r="J21" s="5">
        <f>I21/$C$3*100</f>
        <v>10.567544685680087</v>
      </c>
      <c r="K21" s="5">
        <f>I21/$C$1*100</f>
        <v>5.864987300552448</v>
      </c>
    </row>
    <row r="22" spans="1:11" x14ac:dyDescent="0.25">
      <c r="A22">
        <v>15</v>
      </c>
      <c r="B22">
        <v>2035</v>
      </c>
      <c r="C22" s="1">
        <v>12398</v>
      </c>
      <c r="D22">
        <f>LN(C22)</f>
        <v>9.4252904482618654</v>
      </c>
      <c r="E22">
        <f>'Methane Generation Model'!$B$17-0.012*'Model Extrapolation'!$B22</f>
        <v>9.4295238906021339</v>
      </c>
      <c r="F22" s="1">
        <f t="shared" si="1"/>
        <v>12450.597473766422</v>
      </c>
      <c r="G22" s="1">
        <f t="shared" si="2"/>
        <v>34239.14305285766</v>
      </c>
      <c r="H22">
        <f t="shared" si="0"/>
        <v>0.83527021141127233</v>
      </c>
      <c r="I22" s="1">
        <f t="shared" si="3"/>
        <v>1405748.8202081886</v>
      </c>
      <c r="J22" s="5">
        <f>I22/$C$3*100</f>
        <v>10.930586974830248</v>
      </c>
      <c r="K22" s="5">
        <f>I22/$C$1*100</f>
        <v>6.0664757710307882</v>
      </c>
    </row>
    <row r="23" spans="1:11" x14ac:dyDescent="0.25">
      <c r="A23">
        <v>16</v>
      </c>
      <c r="B23">
        <v>2036</v>
      </c>
      <c r="E23">
        <f>'Methane Generation Model'!$B$17-0.012*'Model Extrapolation'!$B23</f>
        <v>9.4175238906021335</v>
      </c>
      <c r="F23" s="1">
        <f t="shared" si="1"/>
        <v>12302.083172058808</v>
      </c>
      <c r="G23" s="1">
        <f t="shared" si="2"/>
        <v>33830.728723161723</v>
      </c>
      <c r="H23">
        <f t="shared" si="0"/>
        <v>0.82530686849168233</v>
      </c>
      <c r="I23" s="1">
        <f t="shared" si="3"/>
        <v>1451881.6321034092</v>
      </c>
      <c r="J23" s="5">
        <f>I23/$C$3*100</f>
        <v>11.289298791312167</v>
      </c>
      <c r="K23" s="5">
        <f>I23/$C$1*100</f>
        <v>6.265560829178253</v>
      </c>
    </row>
    <row r="24" spans="1:11" x14ac:dyDescent="0.25">
      <c r="A24">
        <v>17</v>
      </c>
      <c r="B24">
        <v>2037</v>
      </c>
      <c r="E24">
        <f>'Methane Generation Model'!$B$17-0.012*'Model Extrapolation'!$B24</f>
        <v>9.4055238906021366</v>
      </c>
      <c r="F24" s="1">
        <f t="shared" si="1"/>
        <v>12155.340391586116</v>
      </c>
      <c r="G24" s="1">
        <f t="shared" si="2"/>
        <v>33427.186076861821</v>
      </c>
      <c r="H24">
        <f t="shared" si="0"/>
        <v>0.81546237118729514</v>
      </c>
      <c r="I24" s="1">
        <f t="shared" si="3"/>
        <v>1497464.158571857</v>
      </c>
      <c r="J24" s="5">
        <f>I24/$C$3*100</f>
        <v>11.643731790247269</v>
      </c>
      <c r="K24" s="5">
        <f>I24/$C$1*100</f>
        <v>6.4622711435872349</v>
      </c>
    </row>
    <row r="25" spans="1:11" x14ac:dyDescent="0.25">
      <c r="A25">
        <v>18</v>
      </c>
      <c r="B25">
        <v>2038</v>
      </c>
      <c r="E25">
        <f>'Methane Generation Model'!$B$17-0.012*'Model Extrapolation'!$B25</f>
        <v>9.3935238906021361</v>
      </c>
      <c r="F25" s="1">
        <f t="shared" si="1"/>
        <v>12010.348001134298</v>
      </c>
      <c r="G25" s="1">
        <f t="shared" si="2"/>
        <v>33028.457003119322</v>
      </c>
      <c r="H25">
        <f t="shared" si="0"/>
        <v>0.80573530187348175</v>
      </c>
      <c r="I25" s="1">
        <f t="shared" si="3"/>
        <v>1542502.9635761108</v>
      </c>
      <c r="J25" s="5">
        <f>I25/$C$3*100</f>
        <v>11.99393701059987</v>
      </c>
      <c r="K25" s="5">
        <f>I25/$C$1*100</f>
        <v>6.6566350408829269</v>
      </c>
    </row>
    <row r="26" spans="1:11" x14ac:dyDescent="0.25">
      <c r="A26">
        <v>19</v>
      </c>
      <c r="B26">
        <v>2039</v>
      </c>
      <c r="E26">
        <f>'Methane Generation Model'!$B$17-0.012*'Model Extrapolation'!$B26</f>
        <v>9.3815238906021357</v>
      </c>
      <c r="F26" s="1">
        <f t="shared" si="1"/>
        <v>11867.085121548624</v>
      </c>
      <c r="G26" s="1">
        <f t="shared" si="2"/>
        <v>32634.484084258715</v>
      </c>
      <c r="H26">
        <f t="shared" si="0"/>
        <v>0.79612425983545532</v>
      </c>
      <c r="I26" s="1">
        <f t="shared" si="3"/>
        <v>1587004.5327819183</v>
      </c>
      <c r="J26" s="5">
        <f>I26/$C$3*100</f>
        <v>12.339964882526852</v>
      </c>
      <c r="K26" s="5">
        <f>I26/$C$1*100</f>
        <v>6.8486805098024028</v>
      </c>
    </row>
    <row r="27" spans="1:11" x14ac:dyDescent="0.25">
      <c r="A27">
        <v>20</v>
      </c>
      <c r="B27">
        <v>2040</v>
      </c>
      <c r="E27">
        <f>'Methane Generation Model'!$B$17-0.012*'Model Extrapolation'!$B27</f>
        <v>9.3695238906021352</v>
      </c>
      <c r="F27" s="1">
        <f t="shared" si="1"/>
        <v>11725.531122726874</v>
      </c>
      <c r="G27" s="1">
        <f t="shared" si="2"/>
        <v>32245.210587498903</v>
      </c>
      <c r="H27">
        <f t="shared" si="0"/>
        <v>0.78662786106655458</v>
      </c>
      <c r="I27" s="1">
        <f t="shared" si="3"/>
        <v>1630975.2744921441</v>
      </c>
      <c r="J27" s="5">
        <f>I27/$C$3*100</f>
        <v>12.681865234639714</v>
      </c>
      <c r="K27" s="5">
        <f>I27/$C$1*100</f>
        <v>7.0384352052250412</v>
      </c>
    </row>
    <row r="28" spans="1:11" x14ac:dyDescent="0.25">
      <c r="A28">
        <v>21</v>
      </c>
      <c r="B28">
        <v>2041</v>
      </c>
      <c r="E28">
        <f>'Methane Generation Model'!$B$17-0.012*'Model Extrapolation'!$B28</f>
        <v>9.3575238906021347</v>
      </c>
      <c r="F28" s="1">
        <f t="shared" si="1"/>
        <v>11585.665620648613</v>
      </c>
      <c r="G28" s="1">
        <f t="shared" si="2"/>
        <v>31860.580456783686</v>
      </c>
      <c r="H28">
        <f t="shared" si="0"/>
        <v>0.77724473806894701</v>
      </c>
      <c r="I28" s="1">
        <f t="shared" si="3"/>
        <v>1674421.5205695764</v>
      </c>
      <c r="J28" s="5">
        <f>I28/$C$3*100</f>
        <v>13.019687301179966</v>
      </c>
      <c r="K28" s="5">
        <f>I28/$C$1*100</f>
        <v>7.2259264521548809</v>
      </c>
    </row>
    <row r="29" spans="1:11" x14ac:dyDescent="0.25">
      <c r="A29">
        <v>22</v>
      </c>
      <c r="B29">
        <v>2042</v>
      </c>
      <c r="E29">
        <f>'Methane Generation Model'!$B$17-0.012*'Model Extrapolation'!$B29</f>
        <v>9.3455238906021343</v>
      </c>
      <c r="F29" s="1">
        <f t="shared" si="1"/>
        <v>11447.468474439851</v>
      </c>
      <c r="G29" s="1">
        <f t="shared" si="2"/>
        <v>31480.538304709589</v>
      </c>
      <c r="H29">
        <f t="shared" si="0"/>
        <v>0.76797353965670667</v>
      </c>
      <c r="I29" s="1">
        <f t="shared" si="3"/>
        <v>1717349.5273487258</v>
      </c>
      <c r="J29" s="5">
        <f>I29/$C$3*100</f>
        <v>13.353479729108949</v>
      </c>
      <c r="K29" s="5">
        <f>I29/$C$1*100</f>
        <v>7.411181249655467</v>
      </c>
    </row>
    <row r="30" spans="1:11" x14ac:dyDescent="0.25">
      <c r="A30">
        <v>23</v>
      </c>
      <c r="B30">
        <v>2043</v>
      </c>
      <c r="E30">
        <f>'Methane Generation Model'!$B$17-0.012*'Model Extrapolation'!$B30</f>
        <v>9.3335238906021338</v>
      </c>
      <c r="F30" s="1">
        <f t="shared" si="1"/>
        <v>11310.919783472729</v>
      </c>
      <c r="G30" s="1">
        <f t="shared" si="2"/>
        <v>31105.029404550005</v>
      </c>
      <c r="H30">
        <f t="shared" si="0"/>
        <v>0.75881293076124157</v>
      </c>
      <c r="I30" s="1">
        <f t="shared" si="3"/>
        <v>1759765.4765367487</v>
      </c>
      <c r="J30" s="5">
        <f>I30/$C$3*100</f>
        <v>13.683290585113085</v>
      </c>
      <c r="K30" s="5">
        <f>I30/$C$1*100</f>
        <v>7.5942262747377614</v>
      </c>
    </row>
    <row r="31" spans="1:11" x14ac:dyDescent="0.25">
      <c r="A31">
        <v>24</v>
      </c>
      <c r="B31">
        <v>2044</v>
      </c>
      <c r="E31">
        <f>'Methane Generation Model'!$B$17-0.012*'Model Extrapolation'!$B31</f>
        <v>9.3215238906021334</v>
      </c>
      <c r="F31" s="1">
        <f t="shared" si="1"/>
        <v>11175.999884499792</v>
      </c>
      <c r="G31" s="1">
        <f t="shared" si="2"/>
        <v>30733.999682374426</v>
      </c>
      <c r="H31">
        <f t="shared" si="0"/>
        <v>0.74976159223904115</v>
      </c>
      <c r="I31" s="1">
        <f t="shared" si="3"/>
        <v>1801675.4761036229</v>
      </c>
      <c r="J31" s="5">
        <f>I31/$C$3*100</f>
        <v>14.009167362525545</v>
      </c>
      <c r="K31" s="5">
        <f>I31/$C$1*100</f>
        <v>7.7750878862016783</v>
      </c>
    </row>
    <row r="32" spans="1:11" x14ac:dyDescent="0.25">
      <c r="A32">
        <v>25</v>
      </c>
      <c r="B32">
        <v>2045</v>
      </c>
      <c r="E32">
        <f>'Methane Generation Model'!$B$17-0.012*'Model Extrapolation'!$B32</f>
        <v>9.3095238906021365</v>
      </c>
      <c r="F32" s="1">
        <f t="shared" si="1"/>
        <v>11042.689348822481</v>
      </c>
      <c r="G32" s="1">
        <f t="shared" si="2"/>
        <v>30367.395709261822</v>
      </c>
      <c r="H32">
        <f t="shared" si="0"/>
        <v>0.74081822068171999</v>
      </c>
      <c r="I32" s="1">
        <f t="shared" si="3"/>
        <v>1843085.5611617072</v>
      </c>
      <c r="J32" s="5">
        <f>I32/$C$3*100</f>
        <v>14.331156988165406</v>
      </c>
      <c r="K32" s="5">
        <f>I32/$C$1*100</f>
        <v>7.9537921284317994</v>
      </c>
    </row>
    <row r="33" spans="1:11" x14ac:dyDescent="0.25">
      <c r="A33">
        <v>26</v>
      </c>
      <c r="B33">
        <v>2046</v>
      </c>
      <c r="E33">
        <f>'Methane Generation Model'!$B$17-0.012*'Model Extrapolation'!$B33</f>
        <v>9.297523890602136</v>
      </c>
      <c r="F33" s="1">
        <f t="shared" si="1"/>
        <v>10910.96897949322</v>
      </c>
      <c r="G33" s="1">
        <f t="shared" si="2"/>
        <v>30005.164693606355</v>
      </c>
      <c r="H33">
        <f t="shared" si="0"/>
        <v>0.73198152822831442</v>
      </c>
      <c r="I33" s="1">
        <f t="shared" si="3"/>
        <v>1884001.6948348067</v>
      </c>
      <c r="J33" s="5">
        <f>I33/$C$3*100</f>
        <v>14.649305829095152</v>
      </c>
      <c r="K33" s="5">
        <f>I33/$C$1*100</f>
        <v>8.1303647351478112</v>
      </c>
    </row>
    <row r="34" spans="1:11" x14ac:dyDescent="0.25">
      <c r="A34">
        <v>27</v>
      </c>
      <c r="B34">
        <v>2047</v>
      </c>
      <c r="E34">
        <f>'Methane Generation Model'!$B$17-0.012*'Model Extrapolation'!$B34</f>
        <v>9.2855238906021356</v>
      </c>
      <c r="F34" s="1">
        <f t="shared" si="1"/>
        <v>10780.819808551252</v>
      </c>
      <c r="G34" s="1">
        <f t="shared" si="2"/>
        <v>29647.254473515943</v>
      </c>
      <c r="H34">
        <f t="shared" si="0"/>
        <v>0.72325024237984381</v>
      </c>
      <c r="I34" s="1">
        <f t="shared" si="3"/>
        <v>1924429.7691168741</v>
      </c>
      <c r="J34" s="5">
        <f>I34/$C$3*100</f>
        <v>14.963659699297649</v>
      </c>
      <c r="K34" s="5">
        <f>I34/$C$1*100</f>
        <v>8.3048311331101949</v>
      </c>
    </row>
    <row r="35" spans="1:11" x14ac:dyDescent="0.25">
      <c r="A35">
        <v>28</v>
      </c>
      <c r="B35">
        <v>2048</v>
      </c>
      <c r="E35">
        <f>'Methane Generation Model'!$B$17-0.012*'Model Extrapolation'!$B35</f>
        <v>9.2735238906021351</v>
      </c>
      <c r="F35" s="1">
        <f t="shared" si="1"/>
        <v>10652.223094291061</v>
      </c>
      <c r="G35" s="1">
        <f t="shared" si="2"/>
        <v>29293.61350930042</v>
      </c>
      <c r="H35">
        <f t="shared" si="0"/>
        <v>0.71462310581605848</v>
      </c>
      <c r="I35" s="1">
        <f t="shared" si="3"/>
        <v>1964375.6057204655</v>
      </c>
      <c r="J35" s="5">
        <f>I35/$C$3*100</f>
        <v>15.274263866273403</v>
      </c>
      <c r="K35" s="5">
        <f>I35/$C$1*100</f>
        <v>8.4772164457817389</v>
      </c>
    </row>
    <row r="36" spans="1:11" x14ac:dyDescent="0.25">
      <c r="A36">
        <v>29</v>
      </c>
      <c r="B36">
        <v>2049</v>
      </c>
      <c r="E36">
        <f>'Methane Generation Model'!$B$17-0.012*'Model Extrapolation'!$B36</f>
        <v>9.2615238906021347</v>
      </c>
      <c r="F36" s="1">
        <f t="shared" si="1"/>
        <v>10525.160318563578</v>
      </c>
      <c r="G36" s="1">
        <f t="shared" si="2"/>
        <v>28944.190876049837</v>
      </c>
      <c r="H36">
        <f t="shared" si="0"/>
        <v>0.70609887621438516</v>
      </c>
      <c r="I36" s="1">
        <f t="shared" si="3"/>
        <v>2003844.9569150792</v>
      </c>
      <c r="J36" s="5">
        <f>I36/$C$3*100</f>
        <v>15.581163057559191</v>
      </c>
      <c r="K36" s="5">
        <f>I36/$C$1*100</f>
        <v>8.6475454969453516</v>
      </c>
    </row>
    <row r="37" spans="1:11" x14ac:dyDescent="0.25">
      <c r="A37">
        <v>30</v>
      </c>
      <c r="B37">
        <v>2050</v>
      </c>
      <c r="E37">
        <f>'Methane Generation Model'!$B$17-0.012*'Model Extrapolation'!$B37</f>
        <v>9.2495238906021342</v>
      </c>
      <c r="F37" s="1">
        <f t="shared" si="1"/>
        <v>10399.613184109532</v>
      </c>
      <c r="G37" s="1">
        <f t="shared" si="2"/>
        <v>28598.936256301215</v>
      </c>
      <c r="H37">
        <f t="shared" si="0"/>
        <v>0.69767632607103147</v>
      </c>
      <c r="I37" s="1">
        <f t="shared" si="3"/>
        <v>2042843.5063554898</v>
      </c>
      <c r="J37" s="5">
        <f>I37/$C$3*100</f>
        <v>15.88440146716888</v>
      </c>
      <c r="K37" s="5">
        <f>I37/$C$1*100</f>
        <v>8.815842814278728</v>
      </c>
    </row>
    <row r="38" spans="1:11" x14ac:dyDescent="0.25">
      <c r="A38">
        <v>31</v>
      </c>
      <c r="B38">
        <v>2051</v>
      </c>
      <c r="E38">
        <f>'Methane Generation Model'!$B$17-0.012*'Model Extrapolation'!$B38</f>
        <v>9.2375238906021337</v>
      </c>
      <c r="F38" s="1">
        <f t="shared" si="1"/>
        <v>10275.563611924616</v>
      </c>
      <c r="G38" s="1">
        <f t="shared" si="2"/>
        <v>28257.799932792692</v>
      </c>
      <c r="H38">
        <f t="shared" si="0"/>
        <v>0.6893542425242225</v>
      </c>
      <c r="I38" s="1">
        <f t="shared" si="3"/>
        <v>2081376.8699002073</v>
      </c>
      <c r="J38" s="5">
        <f>I38/$C$3*100</f>
        <v>16.184022761957454</v>
      </c>
      <c r="K38" s="5">
        <f>I38/$C$1*100</f>
        <v>8.9821326328863869</v>
      </c>
    </row>
    <row r="39" spans="1:11" x14ac:dyDescent="0.25">
      <c r="A39">
        <v>32</v>
      </c>
      <c r="B39">
        <v>2052</v>
      </c>
      <c r="E39">
        <f>'Methane Generation Model'!$B$17-0.012*'Model Extrapolation'!$B39</f>
        <v>9.2255238906021368</v>
      </c>
      <c r="F39" s="1">
        <f t="shared" si="1"/>
        <v>10152.993738656112</v>
      </c>
      <c r="G39" s="1">
        <f t="shared" si="2"/>
        <v>27920.732781304308</v>
      </c>
      <c r="H39">
        <f t="shared" si="0"/>
        <v>0.68113142717954933</v>
      </c>
      <c r="I39" s="1">
        <f t="shared" si="3"/>
        <v>2119450.5964201679</v>
      </c>
      <c r="J39" s="5">
        <f>I39/$C$3*100</f>
        <v>16.480070087909109</v>
      </c>
      <c r="K39" s="5">
        <f>I39/$C$1*100</f>
        <v>9.1464388987895564</v>
      </c>
    </row>
    <row r="40" spans="1:11" x14ac:dyDescent="0.25">
      <c r="A40">
        <v>33</v>
      </c>
      <c r="B40">
        <v>2053</v>
      </c>
      <c r="E40">
        <f>'Methane Generation Model'!$B$17-0.012*'Model Extrapolation'!$B40</f>
        <v>9.2135238906021364</v>
      </c>
      <c r="F40" s="1">
        <f t="shared" si="1"/>
        <v>10031.885914030396</v>
      </c>
      <c r="G40" s="1">
        <f t="shared" si="2"/>
        <v>27587.68626358359</v>
      </c>
      <c r="H40">
        <f t="shared" si="0"/>
        <v>0.67300669593738827</v>
      </c>
      <c r="I40" s="1">
        <f t="shared" si="3"/>
        <v>2157070.168597782</v>
      </c>
      <c r="J40" s="5">
        <f>I40/$C$3*100</f>
        <v>16.772586076350358</v>
      </c>
      <c r="K40" s="5">
        <f>I40/$C$1*100</f>
        <v>9.3087852723744486</v>
      </c>
    </row>
    <row r="41" spans="1:11" x14ac:dyDescent="0.25">
      <c r="A41">
        <v>34</v>
      </c>
      <c r="B41">
        <v>2054</v>
      </c>
      <c r="E41">
        <f>'Methane Generation Model'!$B$17-0.012*'Model Extrapolation'!$B41</f>
        <v>9.2015238906021359</v>
      </c>
      <c r="F41" s="1">
        <f t="shared" si="1"/>
        <v>9912.2226983114833</v>
      </c>
      <c r="G41" s="1">
        <f t="shared" si="2"/>
        <v>27258.612420356578</v>
      </c>
      <c r="H41">
        <f t="shared" si="0"/>
        <v>0.66497887882240347</v>
      </c>
      <c r="I41" s="1">
        <f t="shared" si="3"/>
        <v>2194241.0037164497</v>
      </c>
      <c r="J41" s="5">
        <f>I41/$C$3*100</f>
        <v>17.061612850088999</v>
      </c>
      <c r="K41" s="5">
        <f>I41/$C$1*100</f>
        <v>9.4691951317993936</v>
      </c>
    </row>
    <row r="42" spans="1:11" x14ac:dyDescent="0.25">
      <c r="A42">
        <v>35</v>
      </c>
      <c r="B42">
        <v>2055</v>
      </c>
      <c r="E42">
        <f>'Methane Generation Model'!$B$17-0.012*'Model Extrapolation'!$B42</f>
        <v>9.1895238906021355</v>
      </c>
      <c r="F42" s="1">
        <f t="shared" si="1"/>
        <v>9793.9868597895293</v>
      </c>
      <c r="G42" s="1">
        <f t="shared" si="2"/>
        <v>26933.463864421206</v>
      </c>
      <c r="H42">
        <f t="shared" si="0"/>
        <v>0.65704681981505797</v>
      </c>
      <c r="I42" s="1">
        <f t="shared" si="3"/>
        <v>2230968.4544406603</v>
      </c>
      <c r="J42" s="5">
        <f>I42/$C$3*100</f>
        <v>17.347192029479892</v>
      </c>
      <c r="K42" s="5">
        <f>I42/$C$1*100</f>
        <v>9.6276915763613413</v>
      </c>
    </row>
    <row r="43" spans="1:11" x14ac:dyDescent="0.25">
      <c r="A43">
        <v>36</v>
      </c>
      <c r="B43">
        <v>2056</v>
      </c>
      <c r="E43">
        <f>'Methane Generation Model'!$B$17-0.012*'Model Extrapolation'!$B43</f>
        <v>9.177523890602135</v>
      </c>
      <c r="F43" s="1">
        <f t="shared" si="1"/>
        <v>9677.1613722994753</v>
      </c>
      <c r="G43" s="1">
        <f t="shared" si="2"/>
        <v>26612.193773823557</v>
      </c>
      <c r="H43">
        <f t="shared" si="0"/>
        <v>0.64920937668514822</v>
      </c>
      <c r="I43" s="1">
        <f t="shared" si="3"/>
        <v>2267257.8095867829</v>
      </c>
      <c r="J43" s="5">
        <f>I43/$C$3*100</f>
        <v>17.62936473841836</v>
      </c>
      <c r="K43" s="5">
        <f>I43/$C$1*100</f>
        <v>9.784297429822189</v>
      </c>
    </row>
    <row r="44" spans="1:11" x14ac:dyDescent="0.25">
      <c r="A44">
        <v>37</v>
      </c>
      <c r="B44">
        <v>2057</v>
      </c>
      <c r="E44">
        <f>'Methane Generation Model'!$B$17-0.012*'Model Extrapolation'!$B44</f>
        <v>9.1655238906021346</v>
      </c>
      <c r="F44" s="1">
        <f t="shared" si="1"/>
        <v>9561.7294127692494</v>
      </c>
      <c r="G44" s="1">
        <f t="shared" si="2"/>
        <v>26294.755885115435</v>
      </c>
      <c r="H44">
        <f t="shared" si="0"/>
        <v>0.6414654208273205</v>
      </c>
      <c r="I44" s="1">
        <f t="shared" si="3"/>
        <v>2303114.2948846677</v>
      </c>
      <c r="J44" s="5">
        <f>I44/$C$3*100</f>
        <v>17.908171610262087</v>
      </c>
      <c r="K44" s="5">
        <f>I44/$C$1*100</f>
        <v>9.9390352436954572</v>
      </c>
    </row>
    <row r="45" spans="1:11" x14ac:dyDescent="0.25">
      <c r="A45">
        <v>38</v>
      </c>
      <c r="B45">
        <v>2058</v>
      </c>
      <c r="E45">
        <f>'Methane Generation Model'!$B$17-0.012*'Model Extrapolation'!$B45</f>
        <v>9.1535238906021341</v>
      </c>
      <c r="F45" s="1">
        <f t="shared" si="1"/>
        <v>9447.6743587972087</v>
      </c>
      <c r="G45" s="1">
        <f t="shared" si="2"/>
        <v>25981.104486692326</v>
      </c>
      <c r="H45">
        <f t="shared" si="0"/>
        <v>0.63381383709854933</v>
      </c>
      <c r="I45" s="1">
        <f t="shared" si="3"/>
        <v>2338543.0737301572</v>
      </c>
      <c r="J45" s="5">
        <f>I45/$C$3*100</f>
        <v>18.183652793682388</v>
      </c>
      <c r="K45" s="5">
        <f>I45/$C$1*100</f>
        <v>10.091927300493726</v>
      </c>
    </row>
    <row r="46" spans="1:11" x14ac:dyDescent="0.25">
      <c r="A46">
        <v>39</v>
      </c>
      <c r="B46">
        <v>2059</v>
      </c>
      <c r="E46">
        <f>'Methane Generation Model'!$B$17-0.012*'Model Extrapolation'!$B46</f>
        <v>9.1415238906021337</v>
      </c>
      <c r="F46" s="1">
        <f t="shared" si="1"/>
        <v>9334.9797862584946</v>
      </c>
      <c r="G46" s="1">
        <f t="shared" si="2"/>
        <v>25671.194412210862</v>
      </c>
      <c r="H46">
        <f t="shared" si="0"/>
        <v>0.62625352365755593</v>
      </c>
      <c r="I46" s="1">
        <f t="shared" si="3"/>
        <v>2373549.2479286268</v>
      </c>
      <c r="J46" s="5">
        <f>I46/$C$3*100</f>
        <v>18.455847958445723</v>
      </c>
      <c r="K46" s="5">
        <f>I46/$C$1*100</f>
        <v>10.242995616937376</v>
      </c>
    </row>
    <row r="47" spans="1:11" x14ac:dyDescent="0.25">
      <c r="A47">
        <v>40</v>
      </c>
      <c r="B47">
        <v>2060</v>
      </c>
      <c r="E47">
        <f>'Methane Generation Model'!$B$17-0.012*'Model Extrapolation'!$B47</f>
        <v>9.1295238906021368</v>
      </c>
      <c r="F47" s="1">
        <f t="shared" si="1"/>
        <v>9223.6294669399576</v>
      </c>
      <c r="G47" s="1">
        <f t="shared" si="2"/>
        <v>25364.981034084885</v>
      </c>
      <c r="H47">
        <f t="shared" si="0"/>
        <v>0.61878339180614272</v>
      </c>
      <c r="I47" s="1">
        <f t="shared" si="3"/>
        <v>2408137.8584296517</v>
      </c>
      <c r="J47" s="5">
        <f>I47/$C$3*100</f>
        <v>18.724796301126165</v>
      </c>
      <c r="K47" s="5">
        <f>I47/$C$1*100</f>
        <v>10.392261947125021</v>
      </c>
    </row>
    <row r="48" spans="1:11" x14ac:dyDescent="0.25">
      <c r="A48">
        <v>41</v>
      </c>
      <c r="B48">
        <v>2061</v>
      </c>
      <c r="E48">
        <f>'Methane Generation Model'!$B$17-0.012*'Model Extrapolation'!$B48</f>
        <v>9.1175238906021363</v>
      </c>
      <c r="F48" s="1">
        <f t="shared" si="1"/>
        <v>9113.6073662031358</v>
      </c>
      <c r="G48" s="1">
        <f t="shared" si="2"/>
        <v>25062.420257058624</v>
      </c>
      <c r="H48">
        <f t="shared" si="0"/>
        <v>0.61140236583241037</v>
      </c>
      <c r="I48" s="1">
        <f t="shared" si="3"/>
        <v>2442313.8860529135</v>
      </c>
      <c r="J48" s="5">
        <f>I48/$C$3*100</f>
        <v>18.990536550749805</v>
      </c>
      <c r="K48" s="5">
        <f>I48/$C$1*100</f>
        <v>10.539747785666142</v>
      </c>
    </row>
    <row r="49" spans="1:11" x14ac:dyDescent="0.25">
      <c r="A49">
        <v>42</v>
      </c>
      <c r="B49">
        <v>2062</v>
      </c>
      <c r="E49">
        <f>'Methane Generation Model'!$B$17-0.012*'Model Extrapolation'!$B49</f>
        <v>9.1055238906021359</v>
      </c>
      <c r="F49" s="1">
        <f t="shared" si="1"/>
        <v>9004.8976406754355</v>
      </c>
      <c r="G49" s="1">
        <f t="shared" si="2"/>
        <v>24763.468511857449</v>
      </c>
      <c r="H49">
        <f t="shared" si="0"/>
        <v>0.60410938285586602</v>
      </c>
      <c r="I49" s="1">
        <f t="shared" si="3"/>
        <v>2476082.2522054464</v>
      </c>
      <c r="J49" s="5">
        <f>I49/$C$3*100</f>
        <v>19.253106974371796</v>
      </c>
      <c r="K49" s="5">
        <f>I49/$C$1*100</f>
        <v>10.685474370776346</v>
      </c>
    </row>
    <row r="50" spans="1:11" x14ac:dyDescent="0.25">
      <c r="A50">
        <v>43</v>
      </c>
      <c r="B50">
        <v>2063</v>
      </c>
      <c r="E50">
        <f>'Methane Generation Model'!$B$17-0.012*'Model Extrapolation'!$B50</f>
        <v>9.0935238906021354</v>
      </c>
      <c r="F50" s="1">
        <f t="shared" si="1"/>
        <v>8897.4846359685307</v>
      </c>
      <c r="G50" s="1">
        <f t="shared" si="2"/>
        <v>24468.082748913461</v>
      </c>
      <c r="H50">
        <f t="shared" si="0"/>
        <v>0.5969033926743591</v>
      </c>
      <c r="I50" s="1">
        <f t="shared" si="3"/>
        <v>2509447.8195903287</v>
      </c>
      <c r="J50" s="5">
        <f>I50/$C$3*100</f>
        <v>19.512545382586861</v>
      </c>
      <c r="K50" s="5">
        <f>I50/$C$1*100</f>
        <v>10.829462687335708</v>
      </c>
    </row>
    <row r="51" spans="1:11" x14ac:dyDescent="0.25">
      <c r="A51">
        <v>44</v>
      </c>
      <c r="B51">
        <v>2064</v>
      </c>
      <c r="E51">
        <f>'Methane Generation Model'!$B$17-0.012*'Model Extrapolation'!$B51</f>
        <v>9.0815238906021349</v>
      </c>
      <c r="F51" s="1">
        <f t="shared" si="1"/>
        <v>8791.3528844241337</v>
      </c>
      <c r="G51" s="1">
        <f t="shared" si="2"/>
        <v>24176.220432166367</v>
      </c>
      <c r="H51">
        <f t="shared" si="0"/>
        <v>0.58978335761285128</v>
      </c>
      <c r="I51" s="1">
        <f t="shared" si="3"/>
        <v>2542415.3929069191</v>
      </c>
      <c r="J51" s="5">
        <f>I51/$C$3*100</f>
        <v>19.768889134974085</v>
      </c>
      <c r="K51" s="5">
        <f>I51/$C$1*100</f>
        <v>10.971733469910617</v>
      </c>
    </row>
    <row r="52" spans="1:11" x14ac:dyDescent="0.25">
      <c r="A52">
        <v>45</v>
      </c>
      <c r="B52">
        <v>2065</v>
      </c>
      <c r="E52">
        <f>'Methane Generation Model'!$B$17-0.012*'Model Extrapolation'!$B52</f>
        <v>9.0695238906021345</v>
      </c>
      <c r="F52" s="1">
        <f t="shared" si="1"/>
        <v>8686.4871028866219</v>
      </c>
      <c r="G52" s="1">
        <f t="shared" si="2"/>
        <v>23887.839532938211</v>
      </c>
      <c r="H52">
        <f t="shared" si="0"/>
        <v>0.58274825237399008</v>
      </c>
      <c r="I52" s="1">
        <f t="shared" si="3"/>
        <v>2574989.7195427441</v>
      </c>
      <c r="J52" s="5">
        <f>I52/$C$3*100</f>
        <v>20.02217514547679</v>
      </c>
      <c r="K52" s="5">
        <f>I52/$C$1*100</f>
        <v>11.112307205739619</v>
      </c>
    </row>
    <row r="53" spans="1:11" x14ac:dyDescent="0.25">
      <c r="A53">
        <v>46</v>
      </c>
      <c r="B53">
        <v>2066</v>
      </c>
      <c r="E53">
        <f>'Methane Generation Model'!$B$17-0.012*'Model Extrapolation'!$B53</f>
        <v>9.057523890602134</v>
      </c>
      <c r="F53" s="1">
        <f t="shared" si="1"/>
        <v>8582.8721905022503</v>
      </c>
      <c r="G53" s="1">
        <f t="shared" si="2"/>
        <v>23602.898523881187</v>
      </c>
      <c r="H53">
        <f t="shared" si="0"/>
        <v>0.57579706389046481</v>
      </c>
      <c r="I53" s="1">
        <f t="shared" si="3"/>
        <v>2607175.4902571277</v>
      </c>
      <c r="J53" s="5">
        <f>I53/$C$3*100</f>
        <v>20.272439887718161</v>
      </c>
      <c r="K53" s="5">
        <f>I53/$C$1*100</f>
        <v>11.25120413768358</v>
      </c>
    </row>
    <row r="54" spans="1:11" x14ac:dyDescent="0.25">
      <c r="A54">
        <v>47</v>
      </c>
      <c r="B54">
        <v>2067</v>
      </c>
      <c r="E54">
        <f>'Methane Generation Model'!$B$17-0.012*'Model Extrapolation'!$B54</f>
        <v>9.0455238906021336</v>
      </c>
      <c r="F54" s="1">
        <f t="shared" si="1"/>
        <v>8480.4932265445841</v>
      </c>
      <c r="G54" s="1">
        <f t="shared" si="2"/>
        <v>23321.356372997605</v>
      </c>
      <c r="H54">
        <f t="shared" si="0"/>
        <v>0.56892879117912176</v>
      </c>
      <c r="I54" s="1">
        <f t="shared" si="3"/>
        <v>2638977.3398566698</v>
      </c>
      <c r="J54" s="5">
        <f>I54/$C$3*100</f>
        <v>20.519719400253543</v>
      </c>
      <c r="K54" s="5">
        <f>I54/$C$1*100</f>
        <v>11.388444267140715</v>
      </c>
    </row>
    <row r="55" spans="1:11" x14ac:dyDescent="0.25">
      <c r="A55">
        <v>48</v>
      </c>
      <c r="B55">
        <v>2068</v>
      </c>
      <c r="E55">
        <f>'Methane Generation Model'!$B$17-0.012*'Model Extrapolation'!$B55</f>
        <v>9.0335238906021367</v>
      </c>
      <c r="F55" s="1">
        <f t="shared" si="1"/>
        <v>8379.3354682659337</v>
      </c>
      <c r="G55" s="1">
        <f t="shared" si="2"/>
        <v>23043.17253773132</v>
      </c>
      <c r="H55">
        <f t="shared" si="0"/>
        <v>0.56214244519682421</v>
      </c>
      <c r="I55" s="1">
        <f t="shared" si="3"/>
        <v>2670399.8478626674</v>
      </c>
      <c r="J55" s="5">
        <f>I55/$C$3*100</f>
        <v>20.764049291760038</v>
      </c>
      <c r="K55" s="5">
        <f>I55/$C$1*100</f>
        <v>11.524047356926822</v>
      </c>
    </row>
    <row r="56" spans="1:11" x14ac:dyDescent="0.25">
      <c r="A56">
        <v>49</v>
      </c>
      <c r="B56">
        <v>2069</v>
      </c>
      <c r="E56">
        <f>'Methane Generation Model'!$B$17-0.012*'Model Extrapolation'!$B56</f>
        <v>9.0215238906021362</v>
      </c>
      <c r="F56" s="1">
        <f t="shared" si="1"/>
        <v>8279.3843487742433</v>
      </c>
      <c r="G56" s="1">
        <f t="shared" si="2"/>
        <v>22768.306959129168</v>
      </c>
      <c r="H56">
        <f t="shared" si="0"/>
        <v>0.55543704869801969</v>
      </c>
      <c r="I56" s="1">
        <f t="shared" si="3"/>
        <v>2701447.5391705707</v>
      </c>
      <c r="J56" s="5">
        <f>I56/$C$3*100</f>
        <v>21.005464746164236</v>
      </c>
      <c r="K56" s="5">
        <f>I56/$C$1*100</f>
        <v>11.658032934121151</v>
      </c>
    </row>
    <row r="57" spans="1:11" x14ac:dyDescent="0.25">
      <c r="A57">
        <v>50</v>
      </c>
      <c r="B57">
        <v>2070</v>
      </c>
      <c r="E57">
        <f>'Methane Generation Model'!$B$17-0.012*'Model Extrapolation'!$B57</f>
        <v>9.0095238906021358</v>
      </c>
      <c r="F57" s="1">
        <f t="shared" si="1"/>
        <v>8180.6254749356222</v>
      </c>
      <c r="G57" s="1">
        <f t="shared" si="2"/>
        <v>22496.720056072962</v>
      </c>
      <c r="H57">
        <f t="shared" si="0"/>
        <v>0.54881163609402761</v>
      </c>
      <c r="I57" s="1">
        <f t="shared" si="3"/>
        <v>2732124.8847015789</v>
      </c>
      <c r="J57" s="5">
        <f>I57/$C$3*100</f>
        <v>21.244000527708724</v>
      </c>
      <c r="K57" s="5">
        <f>I57/$C$1*100</f>
        <v>11.790420292878341</v>
      </c>
    </row>
    <row r="58" spans="1:11" x14ac:dyDescent="0.25">
      <c r="A58">
        <v>51</v>
      </c>
      <c r="B58">
        <v>2071</v>
      </c>
      <c r="E58">
        <f>'Methane Generation Model'!$B$17-0.012*'Model Extrapolation'!$B58</f>
        <v>8.9975238906021353</v>
      </c>
      <c r="F58" s="1">
        <f t="shared" si="1"/>
        <v>8083.0446253015807</v>
      </c>
      <c r="G58" s="1">
        <f t="shared" si="2"/>
        <v>22228.372719579347</v>
      </c>
      <c r="H58">
        <f t="shared" si="0"/>
        <v>0.54226525331398412</v>
      </c>
      <c r="I58" s="1">
        <f t="shared" si="3"/>
        <v>2762436.3020464596</v>
      </c>
      <c r="J58" s="5">
        <f>I58/$C$3*100</f>
        <v>21.47969098595825</v>
      </c>
      <c r="K58" s="5">
        <f>I58/$C$1*100</f>
        <v>11.921228497206828</v>
      </c>
    </row>
    <row r="59" spans="1:11" x14ac:dyDescent="0.25">
      <c r="A59">
        <v>52</v>
      </c>
      <c r="B59">
        <v>2072</v>
      </c>
      <c r="E59">
        <f>'Methane Generation Model'!$B$17-0.012*'Model Extrapolation'!$B59</f>
        <v>8.9855238906021349</v>
      </c>
      <c r="F59" s="1">
        <f t="shared" si="1"/>
        <v>7986.6277480611507</v>
      </c>
      <c r="G59" s="1">
        <f t="shared" si="2"/>
        <v>21963.226307168163</v>
      </c>
      <c r="H59">
        <f t="shared" si="0"/>
        <v>0.53579695766745672</v>
      </c>
      <c r="I59" s="1">
        <f t="shared" si="3"/>
        <v>2792386.1561016887</v>
      </c>
      <c r="J59" s="5">
        <f>I59/$C$3*100</f>
        <v>21.712570060746071</v>
      </c>
      <c r="K59" s="5">
        <f>I59/$C$1*100</f>
        <v>12.050476383714068</v>
      </c>
    </row>
    <row r="60" spans="1:11" x14ac:dyDescent="0.25">
      <c r="A60">
        <v>53</v>
      </c>
      <c r="B60">
        <v>2073</v>
      </c>
      <c r="E60">
        <f>'Methane Generation Model'!$B$17-0.012*'Model Extrapolation'!$B60</f>
        <v>8.9735238906021344</v>
      </c>
      <c r="F60" s="1">
        <f t="shared" si="1"/>
        <v>7891.360959017401</v>
      </c>
      <c r="G60" s="1">
        <f t="shared" si="2"/>
        <v>21701.242637297852</v>
      </c>
      <c r="H60">
        <f t="shared" si="0"/>
        <v>0.52940581770869499</v>
      </c>
      <c r="I60" s="1">
        <f t="shared" si="3"/>
        <v>2821978.759698004</v>
      </c>
      <c r="J60" s="5">
        <f>I60/$C$3*100</f>
        <v>21.942671287061373</v>
      </c>
      <c r="K60" s="5">
        <f>I60/$C$1*100</f>
        <v>12.178182564319064</v>
      </c>
    </row>
    <row r="61" spans="1:11" x14ac:dyDescent="0.25">
      <c r="A61">
        <v>54</v>
      </c>
      <c r="B61">
        <v>2074</v>
      </c>
      <c r="E61">
        <f>'Methane Generation Model'!$B$17-0.012*'Model Extrapolation'!$B61</f>
        <v>8.9615238906021339</v>
      </c>
      <c r="F61" s="1">
        <f t="shared" si="1"/>
        <v>7797.2305395880867</v>
      </c>
      <c r="G61" s="1">
        <f t="shared" si="2"/>
        <v>21442.383983867239</v>
      </c>
      <c r="H61">
        <f t="shared" si="0"/>
        <v>0.523090913102501</v>
      </c>
      <c r="I61" s="1">
        <f t="shared" si="3"/>
        <v>2851218.3742214595</v>
      </c>
      <c r="J61" s="5">
        <f>I61/$C$3*100</f>
        <v>22.170027799878373</v>
      </c>
      <c r="K61" s="5">
        <f>I61/$C$1*100</f>
        <v>12.304365428932496</v>
      </c>
    </row>
    <row r="62" spans="1:11" x14ac:dyDescent="0.25">
      <c r="A62">
        <v>55</v>
      </c>
      <c r="B62">
        <v>2075</v>
      </c>
      <c r="E62">
        <f>'Methane Generation Model'!$B$17-0.012*'Model Extrapolation'!$B62</f>
        <v>8.9495238906021335</v>
      </c>
      <c r="F62" s="1">
        <f t="shared" si="1"/>
        <v>7704.2229348301516</v>
      </c>
      <c r="G62" s="1">
        <f t="shared" si="2"/>
        <v>21186.613070782918</v>
      </c>
      <c r="H62">
        <f t="shared" si="0"/>
        <v>0.51685133449169918</v>
      </c>
      <c r="I62" s="1">
        <f t="shared" si="3"/>
        <v>2880109.2102270722</v>
      </c>
      <c r="J62" s="5">
        <f>I62/$C$3*100</f>
        <v>22.394672338927773</v>
      </c>
      <c r="K62" s="5">
        <f>I62/$C$1*100</f>
        <v>12.429043148104913</v>
      </c>
    </row>
    <row r="63" spans="1:11" x14ac:dyDescent="0.25">
      <c r="A63">
        <v>56</v>
      </c>
      <c r="B63">
        <v>2076</v>
      </c>
      <c r="E63">
        <f>'Methane Generation Model'!$B$17-0.012*'Model Extrapolation'!$B63</f>
        <v>8.9375238906021366</v>
      </c>
      <c r="F63" s="1">
        <f t="shared" si="1"/>
        <v>7612.3247514878212</v>
      </c>
      <c r="G63" s="1">
        <f t="shared" si="2"/>
        <v>20933.893066591507</v>
      </c>
      <c r="H63">
        <f t="shared" si="0"/>
        <v>0.51068618336618943</v>
      </c>
      <c r="I63" s="1">
        <f t="shared" si="3"/>
        <v>2908655.4280451518</v>
      </c>
      <c r="J63" s="5">
        <f>I63/$C$3*100</f>
        <v>22.616637253411398</v>
      </c>
      <c r="K63" s="5">
        <f>I63/$C$1*100</f>
        <v>12.552233675643325</v>
      </c>
    </row>
    <row r="64" spans="1:11" x14ac:dyDescent="0.25">
      <c r="A64">
        <v>57</v>
      </c>
      <c r="B64">
        <v>2077</v>
      </c>
      <c r="E64">
        <f>'Methane Generation Model'!$B$17-0.012*'Model Extrapolation'!$B64</f>
        <v>8.9255238906021361</v>
      </c>
      <c r="F64" s="1">
        <f t="shared" si="1"/>
        <v>7521.5227560638377</v>
      </c>
      <c r="G64" s="1">
        <f t="shared" si="2"/>
        <v>20684.187579175552</v>
      </c>
      <c r="H64">
        <f t="shared" si="0"/>
        <v>0.50459457193355239</v>
      </c>
      <c r="I64" s="1">
        <f t="shared" si="3"/>
        <v>2936861.1383803911</v>
      </c>
      <c r="J64" s="5">
        <f>I64/$C$3*100</f>
        <v>22.835954506660482</v>
      </c>
      <c r="K64" s="5">
        <f>I64/$C$1*100</f>
        <v>12.673954751196566</v>
      </c>
    </row>
    <row r="65" spans="1:11" x14ac:dyDescent="0.25">
      <c r="A65">
        <v>58</v>
      </c>
      <c r="B65">
        <v>2078</v>
      </c>
      <c r="E65">
        <f>'Methane Generation Model'!$B$17-0.012*'Model Extrapolation'!$B65</f>
        <v>8.9135238906021357</v>
      </c>
      <c r="F65" s="1">
        <f t="shared" si="1"/>
        <v>7431.8038729139816</v>
      </c>
      <c r="G65" s="1">
        <f t="shared" si="2"/>
        <v>20437.460650513451</v>
      </c>
      <c r="H65">
        <f t="shared" si="0"/>
        <v>0.4985756229912176</v>
      </c>
      <c r="I65" s="1">
        <f t="shared" si="3"/>
        <v>2964730.4029038185</v>
      </c>
      <c r="J65" s="5">
        <f>I65/$C$3*100</f>
        <v>23.052655680738479</v>
      </c>
      <c r="K65" s="5">
        <f>I65/$C$1*100</f>
        <v>12.794223902809856</v>
      </c>
    </row>
    <row r="66" spans="1:11" x14ac:dyDescent="0.25">
      <c r="A66">
        <v>59</v>
      </c>
      <c r="B66">
        <v>2079</v>
      </c>
      <c r="E66">
        <f>'Methane Generation Model'!$B$17-0.012*'Model Extrapolation'!$B66</f>
        <v>8.9015238906021352</v>
      </c>
      <c r="F66" s="1">
        <f t="shared" si="1"/>
        <v>7343.1551823640439</v>
      </c>
      <c r="G66" s="1">
        <f t="shared" si="2"/>
        <v>20193.67675150112</v>
      </c>
      <c r="H66">
        <f t="shared" si="0"/>
        <v>0.49262846980013625</v>
      </c>
      <c r="I66" s="1">
        <f t="shared" si="3"/>
        <v>2992267.2348376834</v>
      </c>
      <c r="J66" s="5">
        <f>I66/$C$3*100</f>
        <v>23.266771980988914</v>
      </c>
      <c r="K66" s="5">
        <f>I66/$C$1*100</f>
        <v>12.913058449448847</v>
      </c>
    </row>
    <row r="67" spans="1:11" x14ac:dyDescent="0.25">
      <c r="A67">
        <v>60</v>
      </c>
      <c r="B67">
        <v>2080</v>
      </c>
      <c r="E67">
        <f>'Methane Generation Model'!$B$17-0.012*'Model Extrapolation'!$B67</f>
        <v>8.8895238906021348</v>
      </c>
      <c r="F67" s="1">
        <f t="shared" si="1"/>
        <v>7255.5639188493988</v>
      </c>
      <c r="G67" s="1">
        <f t="shared" si="2"/>
        <v>19952.800776835848</v>
      </c>
      <c r="H67">
        <f t="shared" si="0"/>
        <v>0.48675225595997218</v>
      </c>
      <c r="I67" s="1">
        <f t="shared" si="3"/>
        <v>3019475.5995333688</v>
      </c>
      <c r="J67" s="5">
        <f>I67/$C$3*100</f>
        <v>23.478334240529026</v>
      </c>
      <c r="K67" s="5">
        <f>I67/$C$1*100</f>
        <v>13.03047550349361</v>
      </c>
    </row>
    <row r="68" spans="1:11" x14ac:dyDescent="0.25">
      <c r="A68">
        <v>61</v>
      </c>
      <c r="B68">
        <v>2081</v>
      </c>
      <c r="E68">
        <f>'Methane Generation Model'!$B$17-0.012*'Model Extrapolation'!$B68</f>
        <v>8.8775238906021343</v>
      </c>
      <c r="F68" s="1">
        <f t="shared" si="1"/>
        <v>7169.0174690767435</v>
      </c>
      <c r="G68" s="1">
        <f t="shared" si="2"/>
        <v>19714.798039961046</v>
      </c>
      <c r="H68">
        <f t="shared" si="0"/>
        <v>0.48094613528577834</v>
      </c>
      <c r="I68" s="1">
        <f t="shared" si="3"/>
        <v>3046359.4150424069</v>
      </c>
      <c r="J68" s="5">
        <f>I68/$C$3*100</f>
        <v>23.687372924689768</v>
      </c>
      <c r="K68" s="5">
        <f>I68/$C$1*100</f>
        <v>13.146491973202821</v>
      </c>
    </row>
    <row r="69" spans="1:11" x14ac:dyDescent="0.25">
      <c r="A69">
        <v>62</v>
      </c>
      <c r="B69">
        <v>2082</v>
      </c>
      <c r="E69">
        <f>'Methane Generation Model'!$B$17-0.012*'Model Extrapolation'!$B69</f>
        <v>8.8655238906021339</v>
      </c>
      <c r="F69" s="1">
        <f t="shared" si="1"/>
        <v>7083.5033702077571</v>
      </c>
      <c r="G69" s="1">
        <f t="shared" si="2"/>
        <v>19479.634268071331</v>
      </c>
      <c r="H69">
        <f t="shared" si="0"/>
        <v>0.47520927168614457</v>
      </c>
      <c r="I69" s="1">
        <f t="shared" si="3"/>
        <v>3072922.5526806861</v>
      </c>
      <c r="J69" s="5">
        <f>I69/$C$3*100</f>
        <v>23.893918135402874</v>
      </c>
      <c r="K69" s="5">
        <f>I69/$C$1*100</f>
        <v>13.261124565148593</v>
      </c>
    </row>
    <row r="70" spans="1:11" x14ac:dyDescent="0.25">
      <c r="A70">
        <v>63</v>
      </c>
      <c r="B70">
        <v>2083</v>
      </c>
      <c r="E70">
        <f>'Methane Generation Model'!$B$17-0.012*'Model Extrapolation'!$B70</f>
        <v>8.8535238906021334</v>
      </c>
      <c r="F70" s="1">
        <f t="shared" si="1"/>
        <v>6999.0093080644328</v>
      </c>
      <c r="G70" s="1">
        <f t="shared" si="2"/>
        <v>19247.275597177191</v>
      </c>
      <c r="H70">
        <f t="shared" si="0"/>
        <v>0.46954083904279914</v>
      </c>
      <c r="I70" s="1">
        <f t="shared" si="3"/>
        <v>3099168.8375859275</v>
      </c>
      <c r="J70" s="5">
        <f>I70/$C$3*100</f>
        <v>24.097999615535592</v>
      </c>
      <c r="K70" s="5">
        <f>I70/$C$1*100</f>
        <v>13.374389786622254</v>
      </c>
    </row>
    <row r="71" spans="1:11" x14ac:dyDescent="0.25">
      <c r="A71">
        <v>64</v>
      </c>
      <c r="B71">
        <v>2084</v>
      </c>
      <c r="E71">
        <f>'Methane Generation Model'!$B$17-0.012*'Model Extrapolation'!$B71</f>
        <v>8.8415238906021365</v>
      </c>
      <c r="F71" s="1">
        <f t="shared" si="1"/>
        <v>6915.5231153558407</v>
      </c>
      <c r="G71" s="1">
        <f t="shared" si="2"/>
        <v>19017.688567228561</v>
      </c>
      <c r="H71">
        <f t="shared" ref="H71:H134" si="4">F71/F$7</f>
        <v>0.463940021091648</v>
      </c>
      <c r="I71" s="1">
        <f t="shared" si="3"/>
        <v>3125102.0492685121</v>
      </c>
      <c r="J71" s="5">
        <f>I71/$C$3*100</f>
        <v>24.299646753173736</v>
      </c>
      <c r="K71" s="5">
        <f>I71/$C$1*100</f>
        <v>13.486303948011422</v>
      </c>
    </row>
    <row r="72" spans="1:11" x14ac:dyDescent="0.25">
      <c r="A72">
        <v>65</v>
      </c>
      <c r="B72">
        <v>2085</v>
      </c>
      <c r="E72">
        <f>'Methane Generation Model'!$B$17-0.012*'Model Extrapolation'!$B72</f>
        <v>8.829523890602136</v>
      </c>
      <c r="F72" s="1">
        <f t="shared" ref="F72:F135" si="5">EXP(E72)</f>
        <v>6833.0327699259169</v>
      </c>
      <c r="G72" s="1">
        <f t="shared" ref="G72:G135" si="6">F72*44/16</f>
        <v>18790.840117296273</v>
      </c>
      <c r="H72">
        <f t="shared" si="4"/>
        <v>0.45840601130522468</v>
      </c>
      <c r="I72" s="1">
        <f t="shared" ref="I72:I135" si="7">I71+F72+G72</f>
        <v>3150725.9221557342</v>
      </c>
      <c r="J72" s="5">
        <f>I72/$C$3*100</f>
        <v>24.498888585853557</v>
      </c>
      <c r="K72" s="5">
        <f>I72/$C$1*100</f>
        <v>13.596883165148723</v>
      </c>
    </row>
    <row r="73" spans="1:11" x14ac:dyDescent="0.25">
      <c r="A73">
        <v>66</v>
      </c>
      <c r="B73">
        <v>2086</v>
      </c>
      <c r="E73">
        <f>'Methane Generation Model'!$B$17-0.012*'Model Extrapolation'!$B73</f>
        <v>8.8175238906021356</v>
      </c>
      <c r="F73" s="1">
        <f t="shared" si="5"/>
        <v>6751.5263930223991</v>
      </c>
      <c r="G73" s="1">
        <f t="shared" si="6"/>
        <v>18566.697580811597</v>
      </c>
      <c r="H73">
        <f t="shared" si="4"/>
        <v>0.4529380127765586</v>
      </c>
      <c r="I73" s="1">
        <f t="shared" si="7"/>
        <v>3176044.1461295681</v>
      </c>
      <c r="J73" s="5">
        <f>I73/$C$3*100</f>
        <v>24.695753804743255</v>
      </c>
      <c r="K73" s="5">
        <f>I73/$C$1*100</f>
        <v>13.706143361632508</v>
      </c>
    </row>
    <row r="74" spans="1:11" x14ac:dyDescent="0.25">
      <c r="A74">
        <v>67</v>
      </c>
      <c r="B74">
        <v>2087</v>
      </c>
      <c r="E74">
        <f>'Methane Generation Model'!$B$17-0.012*'Model Extrapolation'!$B74</f>
        <v>8.8055238906021351</v>
      </c>
      <c r="F74" s="1">
        <f t="shared" si="5"/>
        <v>6670.9922475861704</v>
      </c>
      <c r="G74" s="1">
        <f t="shared" si="6"/>
        <v>18345.228680861968</v>
      </c>
      <c r="H74">
        <f t="shared" si="4"/>
        <v>0.44753523810441304</v>
      </c>
      <c r="I74" s="1">
        <f t="shared" si="7"/>
        <v>3201060.3670580164</v>
      </c>
      <c r="J74" s="5">
        <f>I74/$C$3*100</f>
        <v>24.890270758774545</v>
      </c>
      <c r="K74" s="5">
        <f>I74/$C$1*100</f>
        <v>13.814100271119873</v>
      </c>
    </row>
    <row r="75" spans="1:11" x14ac:dyDescent="0.25">
      <c r="A75">
        <v>68</v>
      </c>
      <c r="B75">
        <v>2088</v>
      </c>
      <c r="E75">
        <f>'Methane Generation Model'!$B$17-0.012*'Model Extrapolation'!$B75</f>
        <v>8.7935238906021347</v>
      </c>
      <c r="F75" s="1">
        <f t="shared" si="5"/>
        <v>6591.4187365611242</v>
      </c>
      <c r="G75" s="1">
        <f t="shared" si="6"/>
        <v>18126.401525543093</v>
      </c>
      <c r="H75">
        <f t="shared" si="4"/>
        <v>0.44219690927989913</v>
      </c>
      <c r="I75" s="1">
        <f t="shared" si="7"/>
        <v>3225778.1873201206</v>
      </c>
      <c r="J75" s="5">
        <f>I75/$C$3*100</f>
        <v>25.082467458724921</v>
      </c>
      <c r="K75" s="5">
        <f>I75/$C$1*100</f>
        <v>13.920769439592332</v>
      </c>
    </row>
    <row r="76" spans="1:11" x14ac:dyDescent="0.25">
      <c r="A76">
        <v>69</v>
      </c>
      <c r="B76">
        <v>2089</v>
      </c>
      <c r="E76">
        <f>'Methane Generation Model'!$B$17-0.012*'Model Extrapolation'!$B76</f>
        <v>8.7815238906021342</v>
      </c>
      <c r="F76" s="1">
        <f t="shared" si="5"/>
        <v>6512.7944012241696</v>
      </c>
      <c r="G76" s="1">
        <f t="shared" si="6"/>
        <v>17910.184603366466</v>
      </c>
      <c r="H76">
        <f t="shared" si="4"/>
        <v>0.43692225757444147</v>
      </c>
      <c r="I76" s="1">
        <f t="shared" si="7"/>
        <v>3250201.1663247114</v>
      </c>
      <c r="J76" s="5">
        <f>I76/$C$3*100</f>
        <v>25.272371581251303</v>
      </c>
      <c r="K76" s="5">
        <f>I76/$C$1*100</f>
        <v>14.026166227594475</v>
      </c>
    </row>
    <row r="77" spans="1:11" x14ac:dyDescent="0.25">
      <c r="A77">
        <v>70</v>
      </c>
      <c r="B77">
        <v>2090</v>
      </c>
      <c r="E77">
        <f>'Methane Generation Model'!$B$17-0.012*'Model Extrapolation'!$B77</f>
        <v>8.7695238906021338</v>
      </c>
      <c r="F77" s="1">
        <f t="shared" si="5"/>
        <v>6435.1079195351531</v>
      </c>
      <c r="G77" s="1">
        <f t="shared" si="6"/>
        <v>17696.546778721669</v>
      </c>
      <c r="H77">
        <f t="shared" si="4"/>
        <v>0.43171052342907973</v>
      </c>
      <c r="I77" s="1">
        <f t="shared" si="7"/>
        <v>3274332.8210229683</v>
      </c>
      <c r="J77" s="5">
        <f>I77/$C$3*100</f>
        <v>25.460010472875489</v>
      </c>
      <c r="K77" s="5">
        <f>I77/$C$1*100</f>
        <v>14.130305812445895</v>
      </c>
    </row>
    <row r="78" spans="1:11" x14ac:dyDescent="0.25">
      <c r="A78">
        <v>71</v>
      </c>
      <c r="B78">
        <v>2091</v>
      </c>
      <c r="E78">
        <f>'Methane Generation Model'!$B$17-0.012*'Model Extrapolation'!$B78</f>
        <v>8.7575238906021369</v>
      </c>
      <c r="F78" s="1">
        <f t="shared" si="5"/>
        <v>6358.3481045064927</v>
      </c>
      <c r="G78" s="1">
        <f t="shared" si="6"/>
        <v>17485.457287392856</v>
      </c>
      <c r="H78">
        <f t="shared" si="4"/>
        <v>0.42656095634509272</v>
      </c>
      <c r="I78" s="1">
        <f t="shared" si="7"/>
        <v>3298176.6264148676</v>
      </c>
      <c r="J78" s="5">
        <f>I78/$C$3*100</f>
        <v>25.645411153922108</v>
      </c>
      <c r="K78" s="5">
        <f>I78/$C$1*100</f>
        <v>14.233203190426769</v>
      </c>
    </row>
    <row r="79" spans="1:11" x14ac:dyDescent="0.25">
      <c r="A79">
        <v>72</v>
      </c>
      <c r="B79">
        <v>2092</v>
      </c>
      <c r="E79">
        <f>'Methane Generation Model'!$B$17-0.012*'Model Extrapolation'!$B79</f>
        <v>8.7455238906021364</v>
      </c>
      <c r="F79" s="1">
        <f t="shared" si="5"/>
        <v>6282.5039025921369</v>
      </c>
      <c r="G79" s="1">
        <f t="shared" si="6"/>
        <v>17276.885732128376</v>
      </c>
      <c r="H79">
        <f t="shared" si="4"/>
        <v>0.42147281477591875</v>
      </c>
      <c r="I79" s="1">
        <f t="shared" si="7"/>
        <v>3321736.0160495881</v>
      </c>
      <c r="J79" s="5">
        <f>I79/$C$3*100</f>
        <v>25.828600322409613</v>
      </c>
      <c r="K79" s="5">
        <f>I79/$C$1*100</f>
        <v>14.334873178937336</v>
      </c>
    </row>
    <row r="80" spans="1:11" x14ac:dyDescent="0.25">
      <c r="A80">
        <v>73</v>
      </c>
      <c r="B80">
        <v>2093</v>
      </c>
      <c r="E80">
        <f>'Methane Generation Model'!$B$17-0.012*'Model Extrapolation'!$B80</f>
        <v>8.733523890602136</v>
      </c>
      <c r="F80" s="1">
        <f t="shared" si="5"/>
        <v>6207.5643920959737</v>
      </c>
      <c r="G80" s="1">
        <f t="shared" si="6"/>
        <v>17070.802078263929</v>
      </c>
      <c r="H80">
        <f t="shared" si="4"/>
        <v>0.41644536602038112</v>
      </c>
      <c r="I80" s="1">
        <f t="shared" si="7"/>
        <v>3345014.3825199478</v>
      </c>
      <c r="J80" s="5">
        <f>I80/$C$3*100</f>
        <v>26.009604357894812</v>
      </c>
      <c r="K80" s="5">
        <f>I80/$C$1*100</f>
        <v>14.43533041863162</v>
      </c>
    </row>
    <row r="81" spans="1:11" x14ac:dyDescent="0.25">
      <c r="A81">
        <v>74</v>
      </c>
      <c r="B81">
        <v>2094</v>
      </c>
      <c r="E81">
        <f>'Methane Generation Model'!$B$17-0.012*'Model Extrapolation'!$B81</f>
        <v>8.7215238906021355</v>
      </c>
      <c r="F81" s="1">
        <f t="shared" si="5"/>
        <v>6133.5187815989939</v>
      </c>
      <c r="G81" s="1">
        <f t="shared" si="6"/>
        <v>16867.176649397232</v>
      </c>
      <c r="H81">
        <f t="shared" si="4"/>
        <v>0.41147788611717134</v>
      </c>
      <c r="I81" s="1">
        <f t="shared" si="7"/>
        <v>3368015.0779509442</v>
      </c>
      <c r="J81" s="5">
        <f>I81/$C$3*100</f>
        <v>26.188449325271595</v>
      </c>
      <c r="K81" s="5">
        <f>I81/$C$1*100</f>
        <v>14.534589375525735</v>
      </c>
    </row>
    <row r="82" spans="1:11" x14ac:dyDescent="0.25">
      <c r="A82">
        <v>75</v>
      </c>
      <c r="B82">
        <v>2095</v>
      </c>
      <c r="E82">
        <f>'Methane Generation Model'!$B$17-0.012*'Model Extrapolation'!$B82</f>
        <v>8.7095238906021351</v>
      </c>
      <c r="F82" s="1">
        <f t="shared" si="5"/>
        <v>6060.3564084053369</v>
      </c>
      <c r="G82" s="1">
        <f t="shared" si="6"/>
        <v>16665.980123114678</v>
      </c>
      <c r="H82">
        <f t="shared" si="4"/>
        <v>0.40656965974059972</v>
      </c>
      <c r="I82" s="1">
        <f t="shared" si="7"/>
        <v>3390741.4144824641</v>
      </c>
      <c r="J82" s="5">
        <f>I82/$C$3*100</f>
        <v>26.365160978524312</v>
      </c>
      <c r="K82" s="5">
        <f>I82/$C$1*100</f>
        <v>14.63266434308099</v>
      </c>
    </row>
    <row r="83" spans="1:11" x14ac:dyDescent="0.25">
      <c r="A83">
        <v>76</v>
      </c>
      <c r="B83">
        <v>2096</v>
      </c>
      <c r="E83">
        <f>'Methane Generation Model'!$B$17-0.012*'Model Extrapolation'!$B83</f>
        <v>8.6975238906021346</v>
      </c>
      <c r="F83" s="1">
        <f t="shared" si="5"/>
        <v>5988.0667370068359</v>
      </c>
      <c r="G83" s="1">
        <f t="shared" si="6"/>
        <v>16467.1835267688</v>
      </c>
      <c r="H83">
        <f t="shared" si="4"/>
        <v>0.40171998009758647</v>
      </c>
      <c r="I83" s="1">
        <f t="shared" si="7"/>
        <v>3413196.6647462398</v>
      </c>
      <c r="J83" s="5">
        <f>I83/$C$3*100</f>
        <v>26.539764764436381</v>
      </c>
      <c r="K83" s="5">
        <f>I83/$C$1*100</f>
        <v>14.729569444262191</v>
      </c>
    </row>
    <row r="84" spans="1:11" x14ac:dyDescent="0.25">
      <c r="A84">
        <v>77</v>
      </c>
      <c r="B84">
        <v>2097</v>
      </c>
      <c r="E84">
        <f>'Methane Generation Model'!$B$17-0.012*'Model Extrapolation'!$B84</f>
        <v>8.6855238906021341</v>
      </c>
      <c r="F84" s="1">
        <f t="shared" si="5"/>
        <v>5916.6393575658931</v>
      </c>
      <c r="G84" s="1">
        <f t="shared" si="6"/>
        <v>16270.758233306206</v>
      </c>
      <c r="H84">
        <f t="shared" si="4"/>
        <v>0.39692814882588273</v>
      </c>
      <c r="I84" s="1">
        <f t="shared" si="7"/>
        <v>3435384.0623371117</v>
      </c>
      <c r="J84" s="5">
        <f>I84/$C$3*100</f>
        <v>26.7122858262547</v>
      </c>
      <c r="K84" s="5">
        <f>I84/$C$1*100</f>
        <v>14.825318633571358</v>
      </c>
    </row>
    <row r="85" spans="1:11" x14ac:dyDescent="0.25">
      <c r="A85">
        <v>78</v>
      </c>
      <c r="B85">
        <v>2098</v>
      </c>
      <c r="E85">
        <f>'Methane Generation Model'!$B$17-0.012*'Model Extrapolation'!$B85</f>
        <v>8.6735238906021337</v>
      </c>
      <c r="F85" s="1">
        <f t="shared" si="5"/>
        <v>5846.0639844164416</v>
      </c>
      <c r="G85" s="1">
        <f t="shared" si="6"/>
        <v>16076.675957145215</v>
      </c>
      <c r="H85">
        <f t="shared" si="4"/>
        <v>0.39219347589350506</v>
      </c>
      <c r="I85" s="1">
        <f t="shared" si="7"/>
        <v>3457306.8022786733</v>
      </c>
      <c r="J85" s="5">
        <f>I85/$C$3*100</f>
        <v>26.882749007310284</v>
      </c>
      <c r="K85" s="5">
        <f>I85/$C$1*100</f>
        <v>14.919925699057208</v>
      </c>
    </row>
    <row r="86" spans="1:11" x14ac:dyDescent="0.25">
      <c r="A86">
        <v>79</v>
      </c>
      <c r="B86">
        <v>2099</v>
      </c>
      <c r="E86">
        <f>'Methane Generation Model'!$B$17-0.012*'Model Extrapolation'!$B86</f>
        <v>8.6615238906021368</v>
      </c>
      <c r="F86" s="1">
        <f t="shared" si="5"/>
        <v>5776.3304545828132</v>
      </c>
      <c r="G86" s="1">
        <f t="shared" si="6"/>
        <v>15884.908750102737</v>
      </c>
      <c r="H86">
        <f t="shared" si="4"/>
        <v>0.38751527949937098</v>
      </c>
      <c r="I86" s="1">
        <f t="shared" si="7"/>
        <v>3478968.0414833589</v>
      </c>
      <c r="J86" s="5">
        <f>I86/$C$3*100</f>
        <v>27.051178854595769</v>
      </c>
      <c r="K86" s="5">
        <f>I86/$C$1*100</f>
        <v>15.013404264300654</v>
      </c>
    </row>
    <row r="87" spans="1:11" x14ac:dyDescent="0.25">
      <c r="A87">
        <v>80</v>
      </c>
      <c r="B87">
        <v>2100</v>
      </c>
      <c r="E87">
        <f>'Methane Generation Model'!$B$17-0.012*'Model Extrapolation'!$B87</f>
        <v>8.6495238906021363</v>
      </c>
      <c r="F87" s="1">
        <f t="shared" si="5"/>
        <v>5707.4287263161723</v>
      </c>
      <c r="G87" s="1">
        <f t="shared" si="6"/>
        <v>15695.428997369474</v>
      </c>
      <c r="H87">
        <f t="shared" si="4"/>
        <v>0.38289288597511312</v>
      </c>
      <c r="I87" s="1">
        <f t="shared" si="7"/>
        <v>3500370.8992070444</v>
      </c>
      <c r="J87" s="5">
        <f>I87/$C$3*100</f>
        <v>27.217599622300213</v>
      </c>
      <c r="K87" s="5">
        <f>I87/$C$1*100</f>
        <v>15.105767790376619</v>
      </c>
    </row>
    <row r="88" spans="1:11" x14ac:dyDescent="0.25">
      <c r="A88">
        <v>81</v>
      </c>
      <c r="B88">
        <v>2101</v>
      </c>
      <c r="E88">
        <f>'Methane Generation Model'!$B$17-0.012*'Model Extrapolation'!$B88</f>
        <v>8.6375238906021359</v>
      </c>
      <c r="F88" s="1">
        <f t="shared" si="5"/>
        <v>5639.3488776486038</v>
      </c>
      <c r="G88" s="1">
        <f t="shared" si="6"/>
        <v>15508.209413533661</v>
      </c>
      <c r="H88">
        <f t="shared" si="4"/>
        <v>0.37832562968807765</v>
      </c>
      <c r="I88" s="1">
        <f t="shared" si="7"/>
        <v>3521518.4574982268</v>
      </c>
      <c r="J88" s="5">
        <f>I88/$C$3*100</f>
        <v>27.382035275301742</v>
      </c>
      <c r="K88" s="5">
        <f>I88/$C$1*100</f>
        <v>15.197029577792467</v>
      </c>
    </row>
    <row r="89" spans="1:11" x14ac:dyDescent="0.25">
      <c r="A89">
        <v>82</v>
      </c>
      <c r="B89">
        <v>2102</v>
      </c>
      <c r="E89">
        <f>'Methane Generation Model'!$B$17-0.012*'Model Extrapolation'!$B89</f>
        <v>8.6255238906021354</v>
      </c>
      <c r="F89" s="1">
        <f t="shared" si="5"/>
        <v>5572.0811049642589</v>
      </c>
      <c r="G89" s="1">
        <f t="shared" si="6"/>
        <v>15323.223038651711</v>
      </c>
      <c r="H89">
        <f t="shared" si="4"/>
        <v>0.37381285294546712</v>
      </c>
      <c r="I89" s="1">
        <f t="shared" si="7"/>
        <v>3542413.7616418428</v>
      </c>
      <c r="J89" s="5">
        <f>I89/$C$3*100</f>
        <v>27.544509492618531</v>
      </c>
      <c r="K89" s="5">
        <f>I89/$C$1*100</f>
        <v>15.287202768403285</v>
      </c>
    </row>
    <row r="90" spans="1:11" x14ac:dyDescent="0.25">
      <c r="A90">
        <v>83</v>
      </c>
      <c r="B90">
        <v>2103</v>
      </c>
      <c r="E90">
        <f>'Methane Generation Model'!$B$17-0.012*'Model Extrapolation'!$B90</f>
        <v>8.613523890602135</v>
      </c>
      <c r="F90" s="1">
        <f t="shared" si="5"/>
        <v>5505.6157215876319</v>
      </c>
      <c r="G90" s="1">
        <f t="shared" si="6"/>
        <v>15140.443234365988</v>
      </c>
      <c r="H90">
        <f t="shared" si="4"/>
        <v>0.36935390589963257</v>
      </c>
      <c r="I90" s="1">
        <f t="shared" si="7"/>
        <v>3563059.8205977962</v>
      </c>
      <c r="J90" s="5">
        <f>I90/$C$3*100</f>
        <v>27.705045670818635</v>
      </c>
      <c r="K90" s="5">
        <f>I90/$C$1*100</f>
        <v>15.376300347304342</v>
      </c>
    </row>
    <row r="91" spans="1:11" x14ac:dyDescent="0.25">
      <c r="A91">
        <v>84</v>
      </c>
      <c r="B91">
        <v>2104</v>
      </c>
      <c r="E91">
        <f>'Methane Generation Model'!$B$17-0.012*'Model Extrapolation'!$B91</f>
        <v>8.6015238906021345</v>
      </c>
      <c r="F91" s="1">
        <f t="shared" si="5"/>
        <v>5439.9431563886619</v>
      </c>
      <c r="G91" s="1">
        <f t="shared" si="6"/>
        <v>14959.84368006882</v>
      </c>
      <c r="H91">
        <f t="shared" si="4"/>
        <v>0.36494814645449403</v>
      </c>
      <c r="I91" s="1">
        <f t="shared" si="7"/>
        <v>3583459.6074342537</v>
      </c>
      <c r="J91" s="5">
        <f>I91/$C$3*100</f>
        <v>27.863666927389115</v>
      </c>
      <c r="K91" s="5">
        <f>I91/$C$1*100</f>
        <v>15.464335144700957</v>
      </c>
    </row>
    <row r="92" spans="1:11" x14ac:dyDescent="0.25">
      <c r="A92">
        <v>85</v>
      </c>
      <c r="B92">
        <v>2105</v>
      </c>
      <c r="E92">
        <f>'Methane Generation Model'!$B$17-0.012*'Model Extrapolation'!$B92</f>
        <v>8.5895238906021341</v>
      </c>
      <c r="F92" s="1">
        <f t="shared" si="5"/>
        <v>5375.0539524044798</v>
      </c>
      <c r="G92" s="1">
        <f t="shared" si="6"/>
        <v>14781.398369112319</v>
      </c>
      <c r="H92">
        <f t="shared" si="4"/>
        <v>0.36059494017307842</v>
      </c>
      <c r="I92" s="1">
        <f t="shared" si="7"/>
        <v>3603616.0597557705</v>
      </c>
      <c r="J92" s="5">
        <f>I92/$C$3*100</f>
        <v>28.020396104065021</v>
      </c>
      <c r="K92" s="5">
        <f>I92/$C$1*100</f>
        <v>15.551319837756086</v>
      </c>
    </row>
    <row r="93" spans="1:11" x14ac:dyDescent="0.25">
      <c r="A93">
        <v>86</v>
      </c>
      <c r="B93">
        <v>2106</v>
      </c>
      <c r="E93">
        <f>'Methane Generation Model'!$B$17-0.012*'Model Extrapolation'!$B93</f>
        <v>8.5775238906021336</v>
      </c>
      <c r="F93" s="1">
        <f t="shared" si="5"/>
        <v>5310.9387654775819</v>
      </c>
      <c r="G93" s="1">
        <f t="shared" si="6"/>
        <v>14605.081605063351</v>
      </c>
      <c r="H93">
        <f t="shared" si="4"/>
        <v>0.35629366018615882</v>
      </c>
      <c r="I93" s="1">
        <f t="shared" si="7"/>
        <v>3623532.0801263112</v>
      </c>
      <c r="J93" s="5">
        <f>I93/$C$3*100</f>
        <v>28.175255770118625</v>
      </c>
      <c r="K93" s="5">
        <f>I93/$C$1*100</f>
        <v>15.637266952415837</v>
      </c>
    </row>
    <row r="94" spans="1:11" x14ac:dyDescent="0.25">
      <c r="A94">
        <v>87</v>
      </c>
      <c r="B94">
        <v>2107</v>
      </c>
      <c r="E94">
        <f>'Methane Generation Model'!$B$17-0.012*'Model Extrapolation'!$B94</f>
        <v>8.5655238906021367</v>
      </c>
      <c r="F94" s="1">
        <f t="shared" si="5"/>
        <v>5247.5883629102773</v>
      </c>
      <c r="G94" s="1">
        <f t="shared" si="6"/>
        <v>14430.867998003263</v>
      </c>
      <c r="H94">
        <f t="shared" si="4"/>
        <v>0.35204368710198569</v>
      </c>
      <c r="I94" s="1">
        <f t="shared" si="7"/>
        <v>3643210.536487225</v>
      </c>
      <c r="J94" s="5">
        <f>I94/$C$3*100</f>
        <v>28.328268225609438</v>
      </c>
      <c r="K94" s="5">
        <f>I94/$C$1*100</f>
        <v>15.722188865213237</v>
      </c>
    </row>
    <row r="95" spans="1:11" x14ac:dyDescent="0.25">
      <c r="A95">
        <v>88</v>
      </c>
      <c r="B95">
        <v>2108</v>
      </c>
      <c r="E95">
        <f>'Methane Generation Model'!$B$17-0.012*'Model Extrapolation'!$B95</f>
        <v>8.5535238906021362</v>
      </c>
      <c r="F95" s="1">
        <f t="shared" si="5"/>
        <v>5184.993622135089</v>
      </c>
      <c r="G95" s="1">
        <f t="shared" si="6"/>
        <v>14258.732460871495</v>
      </c>
      <c r="H95">
        <f t="shared" si="4"/>
        <v>0.34784440891708834</v>
      </c>
      <c r="I95" s="1">
        <f t="shared" si="7"/>
        <v>3662654.2625702312</v>
      </c>
      <c r="J95" s="5">
        <f>I95/$C$3*100</f>
        <v>28.479455504595453</v>
      </c>
      <c r="K95" s="5">
        <f>I95/$C$1*100</f>
        <v>15.806097805050475</v>
      </c>
    </row>
    <row r="96" spans="1:11" x14ac:dyDescent="0.25">
      <c r="A96">
        <v>89</v>
      </c>
      <c r="B96">
        <v>2109</v>
      </c>
      <c r="E96">
        <f>'Methane Generation Model'!$B$17-0.012*'Model Extrapolation'!$B96</f>
        <v>8.5415238906021358</v>
      </c>
      <c r="F96" s="1">
        <f t="shared" si="5"/>
        <v>5123.1455294012012</v>
      </c>
      <c r="G96" s="1">
        <f t="shared" si="6"/>
        <v>14088.650205853304</v>
      </c>
      <c r="H96">
        <f t="shared" si="4"/>
        <v>0.34369522092815313</v>
      </c>
      <c r="I96" s="1">
        <f t="shared" si="7"/>
        <v>3681866.0583054856</v>
      </c>
      <c r="J96" s="5">
        <f>I96/$C$3*100</f>
        <v>28.628839378306097</v>
      </c>
      <c r="K96" s="5">
        <f>I96/$C$1*100</f>
        <v>15.889005854959887</v>
      </c>
    </row>
    <row r="97" spans="1:11" x14ac:dyDescent="0.25">
      <c r="A97">
        <v>90</v>
      </c>
      <c r="B97">
        <v>2110</v>
      </c>
      <c r="E97">
        <f>'Methane Generation Model'!$B$17-0.012*'Model Extrapolation'!$B97</f>
        <v>8.5295238906021353</v>
      </c>
      <c r="F97" s="1">
        <f t="shared" si="5"/>
        <v>5062.0351784763843</v>
      </c>
      <c r="G97" s="1">
        <f t="shared" si="6"/>
        <v>13920.596740810057</v>
      </c>
      <c r="H97">
        <f t="shared" si="4"/>
        <v>0.33959552564493972</v>
      </c>
      <c r="I97" s="1">
        <f t="shared" si="7"/>
        <v>3700848.6902247723</v>
      </c>
      <c r="J97" s="5">
        <f>I97/$C$3*100</f>
        <v>28.776441358277332</v>
      </c>
      <c r="K97" s="5">
        <f>I97/$C$1*100</f>
        <v>15.970924953843918</v>
      </c>
    </row>
    <row r="98" spans="1:11" x14ac:dyDescent="0.25">
      <c r="A98">
        <v>91</v>
      </c>
      <c r="B98">
        <v>2111</v>
      </c>
      <c r="E98">
        <f>'Methane Generation Model'!$B$17-0.012*'Model Extrapolation'!$B98</f>
        <v>8.5175238906021349</v>
      </c>
      <c r="F98" s="1">
        <f t="shared" si="5"/>
        <v>5001.6537693645068</v>
      </c>
      <c r="G98" s="1">
        <f t="shared" si="6"/>
        <v>13754.547865752395</v>
      </c>
      <c r="H98">
        <f t="shared" si="4"/>
        <v>0.33554473270424312</v>
      </c>
      <c r="I98" s="1">
        <f t="shared" si="7"/>
        <v>3719604.8918598895</v>
      </c>
      <c r="J98" s="5">
        <f>I98/$C$3*100</f>
        <v>28.922282699449319</v>
      </c>
      <c r="K98" s="5">
        <f>I98/$C$1*100</f>
        <v>16.051866898194373</v>
      </c>
    </row>
    <row r="99" spans="1:11" x14ac:dyDescent="0.25">
      <c r="A99">
        <v>92</v>
      </c>
      <c r="B99">
        <v>2112</v>
      </c>
      <c r="E99">
        <f>'Methane Generation Model'!$B$17-0.012*'Model Extrapolation'!$B99</f>
        <v>8.5055238906021344</v>
      </c>
      <c r="F99" s="1">
        <f t="shared" si="5"/>
        <v>4941.9926070383171</v>
      </c>
      <c r="G99" s="1">
        <f t="shared" si="6"/>
        <v>13590.479669355373</v>
      </c>
      <c r="H99">
        <f t="shared" si="4"/>
        <v>0.33154225878487997</v>
      </c>
      <c r="I99" s="1">
        <f t="shared" si="7"/>
        <v>3738137.3641362833</v>
      </c>
      <c r="J99" s="5">
        <f>I99/$C$3*100</f>
        <v>29.066384403227207</v>
      </c>
      <c r="K99" s="5">
        <f>I99/$C$1*100</f>
        <v>16.1318433437911</v>
      </c>
    </row>
    <row r="100" spans="1:11" x14ac:dyDescent="0.25">
      <c r="A100">
        <v>93</v>
      </c>
      <c r="B100">
        <v>2113</v>
      </c>
      <c r="E100">
        <f>'Methane Generation Model'!$B$17-0.012*'Model Extrapolation'!$B100</f>
        <v>8.493523890602134</v>
      </c>
      <c r="F100" s="1">
        <f t="shared" si="5"/>
        <v>4883.0431001873458</v>
      </c>
      <c r="G100" s="1">
        <f t="shared" si="6"/>
        <v>13428.368525515201</v>
      </c>
      <c r="H100">
        <f t="shared" si="4"/>
        <v>0.32758752752368964</v>
      </c>
      <c r="I100" s="1">
        <f t="shared" si="7"/>
        <v>3756448.7757619862</v>
      </c>
      <c r="J100" s="5">
        <f>I100/$C$3*100</f>
        <v>29.208767220505344</v>
      </c>
      <c r="K100" s="5">
        <f>I100/$C$1*100</f>
        <v>16.210865807380468</v>
      </c>
    </row>
    <row r="101" spans="1:11" x14ac:dyDescent="0.25">
      <c r="A101">
        <v>94</v>
      </c>
      <c r="B101">
        <v>2114</v>
      </c>
      <c r="E101">
        <f>'Methane Generation Model'!$B$17-0.012*'Model Extrapolation'!$B101</f>
        <v>8.4815238906021335</v>
      </c>
      <c r="F101" s="1">
        <f t="shared" si="5"/>
        <v>4824.7967599807398</v>
      </c>
      <c r="G101" s="1">
        <f t="shared" si="6"/>
        <v>13268.191089947035</v>
      </c>
      <c r="H101">
        <f t="shared" si="4"/>
        <v>0.32367996943253668</v>
      </c>
      <c r="I101" s="1">
        <f t="shared" si="7"/>
        <v>3774541.7636119141</v>
      </c>
      <c r="J101" s="5">
        <f>I101/$C$3*100</f>
        <v>29.349451654655461</v>
      </c>
      <c r="K101" s="5">
        <f>I101/$C$1*100</f>
        <v>16.288945668333781</v>
      </c>
    </row>
    <row r="102" spans="1:11" x14ac:dyDescent="0.25">
      <c r="A102">
        <v>95</v>
      </c>
      <c r="B102">
        <v>2115</v>
      </c>
      <c r="E102">
        <f>'Methane Generation Model'!$B$17-0.012*'Model Extrapolation'!$B102</f>
        <v>8.4695238906021366</v>
      </c>
      <c r="F102" s="1">
        <f t="shared" si="5"/>
        <v>4767.2451988448775</v>
      </c>
      <c r="G102" s="1">
        <f t="shared" si="6"/>
        <v>13109.924296823414</v>
      </c>
      <c r="H102">
        <f t="shared" si="4"/>
        <v>0.31981902181630489</v>
      </c>
      <c r="I102" s="1">
        <f t="shared" si="7"/>
        <v>3792418.9331075824</v>
      </c>
      <c r="J102" s="5">
        <f>I102/$C$3*100</f>
        <v>29.488457964479181</v>
      </c>
      <c r="K102" s="5">
        <f>I102/$C$1*100</f>
        <v>16.366094170285944</v>
      </c>
    </row>
    <row r="103" spans="1:11" x14ac:dyDescent="0.25">
      <c r="A103">
        <v>96</v>
      </c>
      <c r="B103">
        <v>2116</v>
      </c>
      <c r="E103">
        <f>'Methane Generation Model'!$B$17-0.012*'Model Extrapolation'!$B103</f>
        <v>8.4575238906021362</v>
      </c>
      <c r="F103" s="1">
        <f t="shared" si="5"/>
        <v>4710.3801292554699</v>
      </c>
      <c r="G103" s="1">
        <f t="shared" si="6"/>
        <v>12953.545355452543</v>
      </c>
      <c r="H103">
        <f t="shared" si="4"/>
        <v>0.31600412869186328</v>
      </c>
      <c r="I103" s="1">
        <f t="shared" si="7"/>
        <v>3810082.8585922904</v>
      </c>
      <c r="J103" s="5">
        <f>I103/$C$3*100</f>
        <v>29.625806167125319</v>
      </c>
      <c r="K103" s="5">
        <f>I103/$C$1*100</f>
        <v>16.44232242275455</v>
      </c>
    </row>
    <row r="104" spans="1:11" x14ac:dyDescent="0.25">
      <c r="A104">
        <v>97</v>
      </c>
      <c r="B104">
        <v>2117</v>
      </c>
      <c r="E104">
        <f>'Methane Generation Model'!$B$17-0.012*'Model Extrapolation'!$B104</f>
        <v>8.4455238906021357</v>
      </c>
      <c r="F104" s="1">
        <f t="shared" si="5"/>
        <v>4654.1933625442525</v>
      </c>
      <c r="G104" s="1">
        <f t="shared" si="6"/>
        <v>12799.031746996694</v>
      </c>
      <c r="H104">
        <f t="shared" si="4"/>
        <v>0.31223474070801122</v>
      </c>
      <c r="I104" s="1">
        <f t="shared" si="7"/>
        <v>3827536.0837018313</v>
      </c>
      <c r="J104" s="5">
        <f>I104/$C$3*100</f>
        <v>29.761516040972392</v>
      </c>
      <c r="K104" s="5">
        <f>I104/$C$1*100</f>
        <v>16.517641402739677</v>
      </c>
    </row>
    <row r="105" spans="1:11" x14ac:dyDescent="0.25">
      <c r="A105">
        <v>98</v>
      </c>
      <c r="B105">
        <v>2118</v>
      </c>
      <c r="E105">
        <f>'Methane Generation Model'!$B$17-0.012*'Model Extrapolation'!$B105</f>
        <v>8.4335238906021353</v>
      </c>
      <c r="F105" s="1">
        <f t="shared" si="5"/>
        <v>4598.6768077197257</v>
      </c>
      <c r="G105" s="1">
        <f t="shared" si="6"/>
        <v>12646.361221229246</v>
      </c>
      <c r="H105">
        <f t="shared" si="4"/>
        <v>0.30851031506636523</v>
      </c>
      <c r="I105" s="1">
        <f t="shared" si="7"/>
        <v>3844781.1217307802</v>
      </c>
      <c r="J105" s="5">
        <f>I105/$C$3*100</f>
        <v>29.895607128476748</v>
      </c>
      <c r="K105" s="5">
        <f>I105/$C$1*100</f>
        <v>16.592061956304594</v>
      </c>
    </row>
    <row r="106" spans="1:11" x14ac:dyDescent="0.25">
      <c r="A106">
        <v>99</v>
      </c>
      <c r="B106">
        <v>2119</v>
      </c>
      <c r="E106">
        <f>'Methane Generation Model'!$B$17-0.012*'Model Extrapolation'!$B106</f>
        <v>8.4215238906021348</v>
      </c>
      <c r="F106" s="1">
        <f t="shared" si="5"/>
        <v>4543.8224703020614</v>
      </c>
      <c r="G106" s="1">
        <f t="shared" si="6"/>
        <v>12495.511793330668</v>
      </c>
      <c r="H106">
        <f t="shared" si="4"/>
        <v>0.30483031544319716</v>
      </c>
      <c r="I106" s="1">
        <f t="shared" si="7"/>
        <v>3861820.4559944132</v>
      </c>
      <c r="J106" s="5">
        <f>I106/$C$3*100</f>
        <v>30.028098738986696</v>
      </c>
      <c r="K106" s="5">
        <f>I106/$C$1*100</f>
        <v>16.665594800137619</v>
      </c>
    </row>
    <row r="107" spans="1:11" x14ac:dyDescent="0.25">
      <c r="A107">
        <v>100</v>
      </c>
      <c r="B107">
        <v>2120</v>
      </c>
      <c r="E107">
        <f>'Methane Generation Model'!$B$17-0.012*'Model Extrapolation'!$B107</f>
        <v>8.4095238906021343</v>
      </c>
      <c r="F107" s="1">
        <f t="shared" si="5"/>
        <v>4489.6224511718847</v>
      </c>
      <c r="G107" s="1">
        <f t="shared" si="6"/>
        <v>12346.461740722683</v>
      </c>
      <c r="H107">
        <f t="shared" si="4"/>
        <v>0.3011942119122023</v>
      </c>
      <c r="I107" s="1">
        <f t="shared" si="7"/>
        <v>3878656.5401863079</v>
      </c>
      <c r="J107" s="5">
        <f>I107/$C$3*100</f>
        <v>30.159009951523096</v>
      </c>
      <c r="K107" s="5">
        <f>I107/$C$1*100</f>
        <v>16.738250523095317</v>
      </c>
    </row>
    <row r="108" spans="1:11" x14ac:dyDescent="0.25">
      <c r="A108">
        <v>101</v>
      </c>
      <c r="B108">
        <v>2121</v>
      </c>
      <c r="E108">
        <f>'Methane Generation Model'!$B$17-0.012*'Model Extrapolation'!$B108</f>
        <v>8.3975238906021339</v>
      </c>
      <c r="F108" s="1">
        <f t="shared" si="5"/>
        <v>4436.0689454327812</v>
      </c>
      <c r="G108" s="1">
        <f t="shared" si="6"/>
        <v>12199.189599940148</v>
      </c>
      <c r="H108">
        <f t="shared" si="4"/>
        <v>0.29760148086818888</v>
      </c>
      <c r="I108" s="1">
        <f t="shared" si="7"/>
        <v>3895291.798731681</v>
      </c>
      <c r="J108" s="5">
        <f>I108/$C$3*100</f>
        <v>30.288359617526773</v>
      </c>
      <c r="K108" s="5">
        <f>I108/$C$1*100</f>
        <v>16.81003958772736</v>
      </c>
    </row>
    <row r="109" spans="1:11" x14ac:dyDescent="0.25">
      <c r="A109">
        <v>102</v>
      </c>
      <c r="B109">
        <v>2122</v>
      </c>
      <c r="E109">
        <f>'Methane Generation Model'!$B$17-0.012*'Model Extrapolation'!$B109</f>
        <v>8.3855238906021334</v>
      </c>
      <c r="F109" s="1">
        <f t="shared" si="5"/>
        <v>4383.1542412873841</v>
      </c>
      <c r="G109" s="1">
        <f t="shared" si="6"/>
        <v>12053.674163540307</v>
      </c>
      <c r="H109">
        <f t="shared" si="4"/>
        <v>0.29405160495167831</v>
      </c>
      <c r="I109" s="1">
        <f t="shared" si="7"/>
        <v>3911728.6271365089</v>
      </c>
      <c r="J109" s="5">
        <f>I109/$C$3*100</f>
        <v>30.416166363573144</v>
      </c>
      <c r="K109" s="5">
        <f>I109/$C$1*100</f>
        <v>16.880972331783095</v>
      </c>
    </row>
    <row r="110" spans="1:11" x14ac:dyDescent="0.25">
      <c r="A110">
        <v>103</v>
      </c>
      <c r="B110">
        <v>2123</v>
      </c>
      <c r="E110">
        <f>'Methane Generation Model'!$B$17-0.012*'Model Extrapolation'!$B110</f>
        <v>8.3735238906021365</v>
      </c>
      <c r="F110" s="1">
        <f t="shared" si="5"/>
        <v>4330.8707189268744</v>
      </c>
      <c r="G110" s="1">
        <f t="shared" si="6"/>
        <v>11909.894477048905</v>
      </c>
      <c r="H110">
        <f t="shared" si="4"/>
        <v>0.29054407297440543</v>
      </c>
      <c r="I110" s="1">
        <f t="shared" si="7"/>
        <v>3927969.3923324845</v>
      </c>
      <c r="J110" s="5">
        <f>I110/$C$3*100</f>
        <v>30.542448594054488</v>
      </c>
      <c r="K110" s="5">
        <f>I110/$C$1*100</f>
        <v>16.951058969700238</v>
      </c>
    </row>
    <row r="111" spans="1:11" x14ac:dyDescent="0.25">
      <c r="A111">
        <v>104</v>
      </c>
      <c r="B111">
        <v>2124</v>
      </c>
      <c r="E111">
        <f>'Methane Generation Model'!$B$17-0.012*'Model Extrapolation'!$B111</f>
        <v>8.3615238906021361</v>
      </c>
      <c r="F111" s="1">
        <f t="shared" si="5"/>
        <v>4279.2108494336553</v>
      </c>
      <c r="G111" s="1">
        <f t="shared" si="6"/>
        <v>11767.829835942552</v>
      </c>
      <c r="H111">
        <f t="shared" si="4"/>
        <v>0.28707837984570239</v>
      </c>
      <c r="I111" s="1">
        <f t="shared" si="7"/>
        <v>3944016.4330178606</v>
      </c>
      <c r="J111" s="5">
        <f>I111/$C$3*100</f>
        <v>30.667224493830215</v>
      </c>
      <c r="K111" s="5">
        <f>I111/$C$1*100</f>
        <v>17.020309594075769</v>
      </c>
    </row>
    <row r="112" spans="1:11" x14ac:dyDescent="0.25">
      <c r="A112">
        <v>105</v>
      </c>
      <c r="B112">
        <v>2125</v>
      </c>
      <c r="E112">
        <f>'Methane Generation Model'!$B$17-0.012*'Model Extrapolation'!$B112</f>
        <v>8.3495238906021356</v>
      </c>
      <c r="F112" s="1">
        <f t="shared" si="5"/>
        <v>4228.1671936972671</v>
      </c>
      <c r="G112" s="1">
        <f t="shared" si="6"/>
        <v>11627.459782667484</v>
      </c>
      <c r="H112">
        <f t="shared" si="4"/>
        <v>0.28365402649977095</v>
      </c>
      <c r="I112" s="1">
        <f t="shared" si="7"/>
        <v>3959872.0599942254</v>
      </c>
      <c r="J112" s="5">
        <f>I112/$C$3*100</f>
        <v>30.790512030845505</v>
      </c>
      <c r="K112" s="5">
        <f>I112/$C$1*100</f>
        <v>17.088734177119257</v>
      </c>
    </row>
    <row r="113" spans="1:11" x14ac:dyDescent="0.25">
      <c r="A113">
        <v>106</v>
      </c>
      <c r="B113">
        <v>2126</v>
      </c>
      <c r="E113">
        <f>'Methane Generation Model'!$B$17-0.012*'Model Extrapolation'!$B113</f>
        <v>8.3375238906021352</v>
      </c>
      <c r="F113" s="1">
        <f t="shared" si="5"/>
        <v>4177.7324013430789</v>
      </c>
      <c r="G113" s="1">
        <f t="shared" si="6"/>
        <v>11488.764103693467</v>
      </c>
      <c r="H113">
        <f t="shared" si="4"/>
        <v>0.28027051982381201</v>
      </c>
      <c r="I113" s="1">
        <f t="shared" si="7"/>
        <v>3975538.5564992619</v>
      </c>
      <c r="J113" s="5">
        <f>I113/$C$3*100</f>
        <v>30.912328958718732</v>
      </c>
      <c r="K113" s="5">
        <f>I113/$C$1*100</f>
        <v>17.156342572088899</v>
      </c>
    </row>
    <row r="114" spans="1:11" x14ac:dyDescent="0.25">
      <c r="A114">
        <v>107</v>
      </c>
      <c r="B114">
        <v>2127</v>
      </c>
      <c r="E114">
        <f>'Methane Generation Model'!$B$17-0.012*'Model Extrapolation'!$B114</f>
        <v>8.3255238906021347</v>
      </c>
      <c r="F114" s="1">
        <f t="shared" si="5"/>
        <v>4127.8992096738402</v>
      </c>
      <c r="G114" s="1">
        <f t="shared" si="6"/>
        <v>11351.722826603062</v>
      </c>
      <c r="H114">
        <f t="shared" si="4"/>
        <v>0.27692737258701744</v>
      </c>
      <c r="I114" s="1">
        <f t="shared" si="7"/>
        <v>3991018.1785355387</v>
      </c>
      <c r="J114" s="5">
        <f>I114/$C$3*100</f>
        <v>31.032692819298013</v>
      </c>
      <c r="K114" s="5">
        <f>I114/$C$1*100</f>
        <v>17.223144514710395</v>
      </c>
    </row>
    <row r="115" spans="1:11" x14ac:dyDescent="0.25">
      <c r="A115">
        <v>108</v>
      </c>
      <c r="B115">
        <v>2128</v>
      </c>
      <c r="E115">
        <f>'Methane Generation Model'!$B$17-0.012*'Model Extrapolation'!$B115</f>
        <v>8.3135238906021343</v>
      </c>
      <c r="F115" s="1">
        <f t="shared" si="5"/>
        <v>4078.6604426238387</v>
      </c>
      <c r="G115" s="1">
        <f t="shared" si="6"/>
        <v>11216.316217215557</v>
      </c>
      <c r="H115">
        <f t="shared" si="4"/>
        <v>0.27362410337040821</v>
      </c>
      <c r="I115" s="1">
        <f t="shared" si="7"/>
        <v>4006313.1551953782</v>
      </c>
      <c r="J115" s="5">
        <f>I115/$C$3*100</f>
        <v>31.151620945187254</v>
      </c>
      <c r="K115" s="5">
        <f>I115/$C$1*100</f>
        <v>17.289149624578926</v>
      </c>
    </row>
    <row r="116" spans="1:11" x14ac:dyDescent="0.25">
      <c r="A116">
        <v>109</v>
      </c>
      <c r="B116">
        <v>2129</v>
      </c>
      <c r="E116">
        <f>'Methane Generation Model'!$B$17-0.012*'Model Extrapolation'!$B116</f>
        <v>8.3015238906021338</v>
      </c>
      <c r="F116" s="1">
        <f t="shared" si="5"/>
        <v>4030.0090097255343</v>
      </c>
      <c r="G116" s="1">
        <f t="shared" si="6"/>
        <v>11082.52477674522</v>
      </c>
      <c r="H116">
        <f t="shared" si="4"/>
        <v>0.27036023649750907</v>
      </c>
      <c r="I116" s="1">
        <f t="shared" si="7"/>
        <v>4021425.6889818488</v>
      </c>
      <c r="J116" s="5">
        <f>I116/$C$3*100</f>
        <v>31.269130462242096</v>
      </c>
      <c r="K116" s="5">
        <f>I116/$C$1*100</f>
        <v>17.354367406544362</v>
      </c>
    </row>
    <row r="117" spans="1:11" x14ac:dyDescent="0.25">
      <c r="A117">
        <v>110</v>
      </c>
      <c r="B117">
        <v>2130</v>
      </c>
      <c r="E117">
        <f>'Methane Generation Model'!$B$17-0.012*'Model Extrapolation'!$B117</f>
        <v>8.2895238906021333</v>
      </c>
      <c r="F117" s="1">
        <f t="shared" si="5"/>
        <v>3981.9379050885191</v>
      </c>
      <c r="G117" s="1">
        <f t="shared" si="6"/>
        <v>10950.329238993427</v>
      </c>
      <c r="H117">
        <f t="shared" si="4"/>
        <v>0.26713530196585028</v>
      </c>
      <c r="I117" s="1">
        <f t="shared" si="7"/>
        <v>4036357.9561259309</v>
      </c>
      <c r="J117" s="5">
        <f>I117/$C$3*100</f>
        <v>31.385238292036057</v>
      </c>
      <c r="K117" s="5">
        <f>I117/$C$1*100</f>
        <v>17.418807252080011</v>
      </c>
    </row>
    <row r="118" spans="1:11" x14ac:dyDescent="0.25">
      <c r="A118">
        <v>111</v>
      </c>
      <c r="B118">
        <v>2131</v>
      </c>
      <c r="E118">
        <f>'Methane Generation Model'!$B$17-0.012*'Model Extrapolation'!$B118</f>
        <v>8.2775238906021364</v>
      </c>
      <c r="F118" s="1">
        <f t="shared" si="5"/>
        <v>3934.4402063906728</v>
      </c>
      <c r="G118" s="1">
        <f t="shared" si="6"/>
        <v>10819.71056757435</v>
      </c>
      <c r="H118">
        <f t="shared" si="4"/>
        <v>0.26394883537928759</v>
      </c>
      <c r="I118" s="1">
        <f t="shared" si="7"/>
        <v>4051112.1068998962</v>
      </c>
      <c r="J118" s="5">
        <f>I118/$C$3*100</f>
        <v>31.499961154297253</v>
      </c>
      <c r="K118" s="5">
        <f>I118/$C$1*100</f>
        <v>17.482478440634974</v>
      </c>
    </row>
    <row r="119" spans="1:11" x14ac:dyDescent="0.25">
      <c r="A119">
        <v>112</v>
      </c>
      <c r="B119">
        <v>2132</v>
      </c>
      <c r="E119">
        <f>'Methane Generation Model'!$B$17-0.012*'Model Extrapolation'!$B119</f>
        <v>8.265523890602136</v>
      </c>
      <c r="F119" s="1">
        <f t="shared" si="5"/>
        <v>3887.5090738812778</v>
      </c>
      <c r="G119" s="1">
        <f t="shared" si="6"/>
        <v>10690.649953173513</v>
      </c>
      <c r="H119">
        <f t="shared" si="4"/>
        <v>0.26080037788112426</v>
      </c>
      <c r="I119" s="1">
        <f t="shared" si="7"/>
        <v>4065690.2659269511</v>
      </c>
      <c r="J119" s="5">
        <f>I119/$C$3*100</f>
        <v>31.613315569316097</v>
      </c>
      <c r="K119" s="5">
        <f>I119/$C$1*100</f>
        <v>17.545390140970436</v>
      </c>
    </row>
    <row r="120" spans="1:11" x14ac:dyDescent="0.25">
      <c r="A120">
        <v>113</v>
      </c>
      <c r="B120">
        <v>2133</v>
      </c>
      <c r="E120">
        <f>'Methane Generation Model'!$B$17-0.012*'Model Extrapolation'!$B120</f>
        <v>8.2535238906021355</v>
      </c>
      <c r="F120" s="1">
        <f t="shared" si="5"/>
        <v>3841.1377493961695</v>
      </c>
      <c r="G120" s="1">
        <f t="shared" si="6"/>
        <v>10563.128810839466</v>
      </c>
      <c r="H120">
        <f t="shared" si="4"/>
        <v>0.2576894760880411</v>
      </c>
      <c r="I120" s="1">
        <f t="shared" si="7"/>
        <v>4080094.5324871866</v>
      </c>
      <c r="J120" s="5">
        <f>I120/$C$3*100</f>
        <v>31.725317860324225</v>
      </c>
      <c r="K120" s="5">
        <f>I120/$C$1*100</f>
        <v>17.607551412479946</v>
      </c>
    </row>
    <row r="121" spans="1:11" x14ac:dyDescent="0.25">
      <c r="A121">
        <v>114</v>
      </c>
      <c r="B121">
        <v>2134</v>
      </c>
      <c r="E121">
        <f>'Methane Generation Model'!$B$17-0.012*'Model Extrapolation'!$B121</f>
        <v>8.2415238906021351</v>
      </c>
      <c r="F121" s="1">
        <f t="shared" si="5"/>
        <v>3795.3195553844926</v>
      </c>
      <c r="G121" s="1">
        <f t="shared" si="6"/>
        <v>10437.128777307355</v>
      </c>
      <c r="H121">
        <f t="shared" si="4"/>
        <v>0.25461568202480417</v>
      </c>
      <c r="I121" s="1">
        <f t="shared" si="7"/>
        <v>4094326.9808198786</v>
      </c>
      <c r="J121" s="5">
        <f>I121/$C$3*100</f>
        <v>31.835984155845093</v>
      </c>
      <c r="K121" s="5">
        <f>I121/$C$1*100</f>
        <v>17.668971206494028</v>
      </c>
    </row>
    <row r="122" spans="1:11" x14ac:dyDescent="0.25">
      <c r="A122">
        <v>115</v>
      </c>
      <c r="B122">
        <v>2135</v>
      </c>
      <c r="E122">
        <f>'Methane Generation Model'!$B$17-0.012*'Model Extrapolation'!$B122</f>
        <v>8.2295238906021346</v>
      </c>
      <c r="F122" s="1">
        <f t="shared" si="5"/>
        <v>3750.0478939471345</v>
      </c>
      <c r="G122" s="1">
        <f t="shared" si="6"/>
        <v>10312.63170835462</v>
      </c>
      <c r="H122">
        <f t="shared" si="4"/>
        <v>0.25157855305975679</v>
      </c>
      <c r="I122" s="1">
        <f t="shared" si="7"/>
        <v>4108389.6604221803</v>
      </c>
      <c r="J122" s="5">
        <f>I122/$C$3*100</f>
        <v>31.94533039201648</v>
      </c>
      <c r="K122" s="5">
        <f>I122/$C$1*100</f>
        <v>17.729658367569144</v>
      </c>
    </row>
    <row r="123" spans="1:11" x14ac:dyDescent="0.25">
      <c r="A123">
        <v>116</v>
      </c>
      <c r="B123">
        <v>2136</v>
      </c>
      <c r="E123">
        <f>'Methane Generation Model'!$B$17-0.012*'Model Extrapolation'!$B123</f>
        <v>8.2175238906021342</v>
      </c>
      <c r="F123" s="1">
        <f t="shared" si="5"/>
        <v>3705.3162458866186</v>
      </c>
      <c r="G123" s="1">
        <f t="shared" si="6"/>
        <v>10189.619676188202</v>
      </c>
      <c r="H123">
        <f t="shared" si="4"/>
        <v>0.24857765184107983</v>
      </c>
      <c r="I123" s="1">
        <f t="shared" si="7"/>
        <v>4122284.5963442549</v>
      </c>
      <c r="J123" s="5">
        <f>I123/$C$3*100</f>
        <v>32.053372314885344</v>
      </c>
      <c r="K123" s="5">
        <f>I123/$C$1*100</f>
        <v>17.789621634761367</v>
      </c>
    </row>
    <row r="124" spans="1:11" x14ac:dyDescent="0.25">
      <c r="A124">
        <v>117</v>
      </c>
      <c r="B124">
        <v>2137</v>
      </c>
      <c r="E124">
        <f>'Methane Generation Model'!$B$17-0.012*'Model Extrapolation'!$B124</f>
        <v>8.2055238906021337</v>
      </c>
      <c r="F124" s="1">
        <f t="shared" si="5"/>
        <v>3661.1181697683278</v>
      </c>
      <c r="G124" s="1">
        <f t="shared" si="6"/>
        <v>10068.074966862901</v>
      </c>
      <c r="H124">
        <f t="shared" si="4"/>
        <v>0.24561254623381226</v>
      </c>
      <c r="I124" s="1">
        <f t="shared" si="7"/>
        <v>4136013.789480886</v>
      </c>
      <c r="J124" s="5">
        <f>I124/$C$3*100</f>
        <v>32.160125482675276</v>
      </c>
      <c r="K124" s="5">
        <f>I124/$C$1*100</f>
        <v>17.848869642884779</v>
      </c>
    </row>
    <row r="125" spans="1:11" x14ac:dyDescent="0.25">
      <c r="A125">
        <v>118</v>
      </c>
      <c r="B125">
        <v>2138</v>
      </c>
      <c r="E125">
        <f>'Methane Generation Model'!$B$17-0.012*'Model Extrapolation'!$B125</f>
        <v>8.1935238906021368</v>
      </c>
      <c r="F125" s="1">
        <f t="shared" si="5"/>
        <v>3617.4473009929393</v>
      </c>
      <c r="G125" s="1">
        <f t="shared" si="6"/>
        <v>9947.9800777305827</v>
      </c>
      <c r="H125">
        <f t="shared" si="4"/>
        <v>0.24268280925762375</v>
      </c>
      <c r="I125" s="1">
        <f t="shared" si="7"/>
        <v>4149579.2168596094</v>
      </c>
      <c r="J125" s="5">
        <f>I125/$C$3*100</f>
        <v>32.265605268026917</v>
      </c>
      <c r="K125" s="5">
        <f>I125/$C$1*100</f>
        <v>17.907410923754938</v>
      </c>
    </row>
    <row r="126" spans="1:11" x14ac:dyDescent="0.25">
      <c r="A126">
        <v>119</v>
      </c>
      <c r="B126">
        <v>2139</v>
      </c>
      <c r="E126">
        <f>'Methane Generation Model'!$B$17-0.012*'Model Extrapolation'!$B126</f>
        <v>8.1815238906021364</v>
      </c>
      <c r="F126" s="1">
        <f t="shared" si="5"/>
        <v>3574.2973508798591</v>
      </c>
      <c r="G126" s="1">
        <f t="shared" si="6"/>
        <v>9829.3177149196126</v>
      </c>
      <c r="H126">
        <f t="shared" si="4"/>
        <v>0.23978801902532534</v>
      </c>
      <c r="I126" s="1">
        <f t="shared" si="7"/>
        <v>4162982.8319254089</v>
      </c>
      <c r="J126" s="5">
        <f>I126/$C$3*100</f>
        <v>32.369826860211617</v>
      </c>
      <c r="K126" s="5">
        <f>I126/$C$1*100</f>
        <v>17.965253907417448</v>
      </c>
    </row>
    <row r="127" spans="1:11" x14ac:dyDescent="0.25">
      <c r="A127">
        <v>120</v>
      </c>
      <c r="B127">
        <v>2140</v>
      </c>
      <c r="E127">
        <f>'Methane Generation Model'!$B$17-0.012*'Model Extrapolation'!$B127</f>
        <v>8.1695238906021359</v>
      </c>
      <c r="F127" s="1">
        <f t="shared" si="5"/>
        <v>3531.6621057617217</v>
      </c>
      <c r="G127" s="1">
        <f t="shared" si="6"/>
        <v>9712.0707908447348</v>
      </c>
      <c r="H127">
        <f t="shared" si="4"/>
        <v>0.23692775868212229</v>
      </c>
      <c r="I127" s="1">
        <f t="shared" si="7"/>
        <v>4176226.5648220154</v>
      </c>
      <c r="J127" s="5">
        <f>I127/$C$3*100</f>
        <v>32.472805267318755</v>
      </c>
      <c r="K127" s="5">
        <f>I127/$C$1*100</f>
        <v>18.02240692336191</v>
      </c>
    </row>
    <row r="128" spans="1:11" x14ac:dyDescent="0.25">
      <c r="A128">
        <v>121</v>
      </c>
      <c r="B128">
        <v>2141</v>
      </c>
      <c r="E128">
        <f>'Methane Generation Model'!$B$17-0.012*'Model Extrapolation'!$B128</f>
        <v>8.1575238906021355</v>
      </c>
      <c r="F128" s="1">
        <f t="shared" si="5"/>
        <v>3489.5354260895551</v>
      </c>
      <c r="G128" s="1">
        <f t="shared" si="6"/>
        <v>9596.2224217462772</v>
      </c>
      <c r="H128">
        <f t="shared" si="4"/>
        <v>0.2341016163455826</v>
      </c>
      <c r="I128" s="1">
        <f t="shared" si="7"/>
        <v>4189312.3226698511</v>
      </c>
      <c r="J128" s="5">
        <f>I128/$C$3*100</f>
        <v>32.574555318416898</v>
      </c>
      <c r="K128" s="5">
        <f>I128/$C$1*100</f>
        <v>18.07887820172138</v>
      </c>
    </row>
    <row r="129" spans="1:11" x14ac:dyDescent="0.25">
      <c r="A129">
        <v>122</v>
      </c>
      <c r="B129">
        <v>2142</v>
      </c>
      <c r="E129">
        <f>'Methane Generation Model'!$B$17-0.012*'Model Extrapolation'!$B129</f>
        <v>8.145523890602135</v>
      </c>
      <c r="F129" s="1">
        <f t="shared" si="5"/>
        <v>3447.911245548692</v>
      </c>
      <c r="G129" s="1">
        <f t="shared" si="6"/>
        <v>9481.7559252589035</v>
      </c>
      <c r="H129">
        <f t="shared" si="4"/>
        <v>0.23130918504632622</v>
      </c>
      <c r="I129" s="1">
        <f t="shared" si="7"/>
        <v>4202241.9898406584</v>
      </c>
      <c r="J129" s="5">
        <f>I129/$C$3*100</f>
        <v>32.675091665689223</v>
      </c>
      <c r="K129" s="5">
        <f>I129/$C$1*100</f>
        <v>18.134675874457521</v>
      </c>
    </row>
    <row r="130" spans="1:11" x14ac:dyDescent="0.25">
      <c r="A130">
        <v>123</v>
      </c>
      <c r="B130">
        <v>2143</v>
      </c>
      <c r="E130">
        <f>'Methane Generation Model'!$B$17-0.012*'Model Extrapolation'!$B130</f>
        <v>8.1335238906021345</v>
      </c>
      <c r="F130" s="1">
        <f t="shared" si="5"/>
        <v>3406.7835701852068</v>
      </c>
      <c r="G130" s="1">
        <f t="shared" si="6"/>
        <v>9368.6548180093196</v>
      </c>
      <c r="H130">
        <f t="shared" si="4"/>
        <v>0.22855006266942068</v>
      </c>
      <c r="I130" s="1">
        <f t="shared" si="7"/>
        <v>4215017.4282288533</v>
      </c>
      <c r="J130" s="5">
        <f>I130/$C$3*100</f>
        <v>32.774428786543488</v>
      </c>
      <c r="K130" s="5">
        <f>I130/$C$1*100</f>
        <v>18.189807976531633</v>
      </c>
    </row>
    <row r="131" spans="1:11" x14ac:dyDescent="0.25">
      <c r="A131">
        <v>124</v>
      </c>
      <c r="B131">
        <v>2144</v>
      </c>
      <c r="E131">
        <f>'Methane Generation Model'!$B$17-0.012*'Model Extrapolation'!$B131</f>
        <v>8.1215238906021341</v>
      </c>
      <c r="F131" s="1">
        <f t="shared" si="5"/>
        <v>3366.1464775427789</v>
      </c>
      <c r="G131" s="1">
        <f t="shared" si="6"/>
        <v>9256.9028132426429</v>
      </c>
      <c r="H131">
        <f t="shared" si="4"/>
        <v>0.22582385189647597</v>
      </c>
      <c r="I131" s="1">
        <f t="shared" si="7"/>
        <v>4227640.4775196388</v>
      </c>
      <c r="J131" s="5">
        <f>I131/$C$3*100</f>
        <v>32.872580985696722</v>
      </c>
      <c r="K131" s="5">
        <f>I131/$C$1*100</f>
        <v>18.244282447061678</v>
      </c>
    </row>
    <row r="132" spans="1:11" x14ac:dyDescent="0.25">
      <c r="A132">
        <v>125</v>
      </c>
      <c r="B132">
        <v>2145</v>
      </c>
      <c r="E132">
        <f>'Methane Generation Model'!$B$17-0.012*'Model Extrapolation'!$B132</f>
        <v>8.1095238906021336</v>
      </c>
      <c r="F132" s="1">
        <f t="shared" si="5"/>
        <v>3325.9941158098459</v>
      </c>
      <c r="G132" s="1">
        <f t="shared" si="6"/>
        <v>9146.4838184770761</v>
      </c>
      <c r="H132">
        <f t="shared" si="4"/>
        <v>0.22313016014842982</v>
      </c>
      <c r="I132" s="1">
        <f t="shared" si="7"/>
        <v>4240112.9554539258</v>
      </c>
      <c r="J132" s="5">
        <f>I132/$C$3*100</f>
        <v>32.969562397235222</v>
      </c>
      <c r="K132" s="5">
        <f>I132/$C$1*100</f>
        <v>18.298107130465549</v>
      </c>
    </row>
    <row r="133" spans="1:11" x14ac:dyDescent="0.25">
      <c r="A133">
        <v>126</v>
      </c>
      <c r="B133">
        <v>2146</v>
      </c>
      <c r="E133">
        <f>'Methane Generation Model'!$B$17-0.012*'Model Extrapolation'!$B133</f>
        <v>8.0975238906021367</v>
      </c>
      <c r="F133" s="1">
        <f t="shared" si="5"/>
        <v>3286.3207029769469</v>
      </c>
      <c r="G133" s="1">
        <f t="shared" si="6"/>
        <v>9037.3819331866034</v>
      </c>
      <c r="H133">
        <f t="shared" si="4"/>
        <v>0.22046859952901662</v>
      </c>
      <c r="I133" s="1">
        <f t="shared" si="7"/>
        <v>4252436.6580900885</v>
      </c>
      <c r="J133" s="5">
        <f>I133/$C$3*100</f>
        <v>33.065386986649834</v>
      </c>
      <c r="K133" s="5">
        <f>I133/$C$1*100</f>
        <v>18.351289777590658</v>
      </c>
    </row>
    <row r="134" spans="1:11" x14ac:dyDescent="0.25">
      <c r="A134">
        <v>127</v>
      </c>
      <c r="B134">
        <v>2147</v>
      </c>
      <c r="E134">
        <f>'Methane Generation Model'!$B$17-0.012*'Model Extrapolation'!$B134</f>
        <v>8.0855238906021363</v>
      </c>
      <c r="F134" s="1">
        <f t="shared" si="5"/>
        <v>3247.1205260040542</v>
      </c>
      <c r="G134" s="1">
        <f t="shared" si="6"/>
        <v>8929.5814465111489</v>
      </c>
      <c r="H134">
        <f t="shared" si="4"/>
        <v>0.21783878676890639</v>
      </c>
      <c r="I134" s="1">
        <f t="shared" si="7"/>
        <v>4264613.3600626029</v>
      </c>
      <c r="J134" s="5">
        <f>I134/$C$3*100</f>
        <v>33.160068552847015</v>
      </c>
      <c r="K134" s="5">
        <f>I134/$C$1*100</f>
        <v>18.403838046830096</v>
      </c>
    </row>
    <row r="135" spans="1:11" x14ac:dyDescent="0.25">
      <c r="A135">
        <v>128</v>
      </c>
      <c r="B135">
        <v>2148</v>
      </c>
      <c r="E135">
        <f>'Methane Generation Model'!$B$17-0.012*'Model Extrapolation'!$B135</f>
        <v>8.0735238906021358</v>
      </c>
      <c r="F135" s="1">
        <f t="shared" si="5"/>
        <v>3208.3879399979569</v>
      </c>
      <c r="G135" s="1">
        <f t="shared" si="6"/>
        <v>8823.0668349943808</v>
      </c>
      <c r="H135">
        <f t="shared" ref="H135:H198" si="8">F135/F$7</f>
        <v>0.21524034317051804</v>
      </c>
      <c r="I135" s="1">
        <f t="shared" si="7"/>
        <v>4276644.8148375954</v>
      </c>
      <c r="J135" s="5">
        <f>I135/$C$3*100</f>
        <v>33.253620730135928</v>
      </c>
      <c r="K135" s="5">
        <f>I135/$C$1*100</f>
        <v>18.455759505225437</v>
      </c>
    </row>
    <row r="136" spans="1:11" x14ac:dyDescent="0.25">
      <c r="A136">
        <v>129</v>
      </c>
      <c r="B136">
        <v>2149</v>
      </c>
      <c r="E136">
        <f>'Methane Generation Model'!$B$17-0.012*'Model Extrapolation'!$B136</f>
        <v>8.0615238906021354</v>
      </c>
      <c r="F136" s="1">
        <f t="shared" ref="F136:F199" si="9">EXP(E136)</f>
        <v>3170.1173673993408</v>
      </c>
      <c r="G136" s="1">
        <f t="shared" ref="G136:G199" si="10">F136*44/16</f>
        <v>8717.8227603481864</v>
      </c>
      <c r="H136">
        <f t="shared" si="8"/>
        <v>0.21267289455348343</v>
      </c>
      <c r="I136" s="1">
        <f t="shared" ref="I136:I199" si="11">I135+F136+G136</f>
        <v>4288532.7549653426</v>
      </c>
      <c r="J136" s="5">
        <f>I136/$C$3*100</f>
        <v>33.346056990191741</v>
      </c>
      <c r="K136" s="5">
        <f>I136/$C$1*100</f>
        <v>18.507061629556414</v>
      </c>
    </row>
    <row r="137" spans="1:11" x14ac:dyDescent="0.25">
      <c r="A137">
        <v>130</v>
      </c>
      <c r="B137">
        <v>2150</v>
      </c>
      <c r="E137">
        <f>'Methane Generation Model'!$B$17-0.012*'Model Extrapolation'!$B137</f>
        <v>8.0495238906021349</v>
      </c>
      <c r="F137" s="1">
        <f t="shared" si="9"/>
        <v>3132.3032971796192</v>
      </c>
      <c r="G137" s="1">
        <f t="shared" si="10"/>
        <v>8613.8340672439535</v>
      </c>
      <c r="H137">
        <f t="shared" si="8"/>
        <v>0.210136071200765</v>
      </c>
      <c r="I137" s="1">
        <f t="shared" si="11"/>
        <v>4300278.8923297664</v>
      </c>
      <c r="J137" s="5">
        <f>I137/$C$3*100</f>
        <v>33.437390643995641</v>
      </c>
      <c r="K137" s="5">
        <f>I137/$C$1*100</f>
        <v>18.557751807417581</v>
      </c>
    </row>
    <row r="138" spans="1:11" x14ac:dyDescent="0.25">
      <c r="A138">
        <v>131</v>
      </c>
      <c r="B138">
        <v>2151</v>
      </c>
      <c r="E138">
        <f>'Methane Generation Model'!$B$17-0.012*'Model Extrapolation'!$B138</f>
        <v>8.0375238906021345</v>
      </c>
      <c r="F138" s="1">
        <f t="shared" si="9"/>
        <v>3094.9402840473376</v>
      </c>
      <c r="G138" s="1">
        <f t="shared" si="10"/>
        <v>8511.0857811301794</v>
      </c>
      <c r="H138">
        <f t="shared" si="8"/>
        <v>0.20762950780541639</v>
      </c>
      <c r="I138" s="1">
        <f t="shared" si="11"/>
        <v>4311884.9183949437</v>
      </c>
      <c r="J138" s="5">
        <f>I138/$C$3*100</f>
        <v>33.527634843751599</v>
      </c>
      <c r="K138" s="5">
        <f>I138/$C$1*100</f>
        <v>18.607837338282135</v>
      </c>
    </row>
    <row r="139" spans="1:11" x14ac:dyDescent="0.25">
      <c r="A139">
        <v>132</v>
      </c>
      <c r="B139">
        <v>2152</v>
      </c>
      <c r="E139">
        <f>'Methane Generation Model'!$B$17-0.012*'Model Extrapolation'!$B139</f>
        <v>8.025523890602134</v>
      </c>
      <c r="F139" s="1">
        <f t="shared" si="9"/>
        <v>3058.0229476640411</v>
      </c>
      <c r="G139" s="1">
        <f t="shared" si="10"/>
        <v>8409.5631060761134</v>
      </c>
      <c r="H139">
        <f t="shared" si="8"/>
        <v>0.20515284341797724</v>
      </c>
      <c r="I139" s="1">
        <f t="shared" si="11"/>
        <v>4323352.5044486839</v>
      </c>
      <c r="J139" s="5">
        <f>I139/$C$3*100</f>
        <v>33.616802584780316</v>
      </c>
      <c r="K139" s="5">
        <f>I139/$C$1*100</f>
        <v>18.65732543455308</v>
      </c>
    </row>
    <row r="140" spans="1:11" x14ac:dyDescent="0.25">
      <c r="A140">
        <v>133</v>
      </c>
      <c r="B140">
        <v>2153</v>
      </c>
      <c r="E140">
        <f>'Methane Generation Model'!$B$17-0.012*'Model Extrapolation'!$B140</f>
        <v>8.0135238906021335</v>
      </c>
      <c r="F140" s="1">
        <f t="shared" si="9"/>
        <v>3021.5459718694979</v>
      </c>
      <c r="G140" s="1">
        <f t="shared" si="10"/>
        <v>8309.2514226411186</v>
      </c>
      <c r="H140">
        <f t="shared" si="8"/>
        <v>0.20270572139449614</v>
      </c>
      <c r="I140" s="1">
        <f t="shared" si="11"/>
        <v>4334683.3018431943</v>
      </c>
      <c r="J140" s="5">
        <f>I140/$C$3*100</f>
        <v>33.704906707390599</v>
      </c>
      <c r="K140" s="5">
        <f>I140/$C$1*100</f>
        <v>18.706223222601782</v>
      </c>
    </row>
    <row r="141" spans="1:11" x14ac:dyDescent="0.25">
      <c r="A141">
        <v>134</v>
      </c>
      <c r="B141">
        <v>2154</v>
      </c>
      <c r="E141">
        <f>'Methane Generation Model'!$B$17-0.012*'Model Extrapolation'!$B141</f>
        <v>8.0015238906021366</v>
      </c>
      <c r="F141" s="1">
        <f t="shared" si="9"/>
        <v>2985.5041039161706</v>
      </c>
      <c r="G141" s="1">
        <f t="shared" si="10"/>
        <v>8210.1362857694694</v>
      </c>
      <c r="H141">
        <f t="shared" si="8"/>
        <v>0.20028778934517369</v>
      </c>
      <c r="I141" s="1">
        <f t="shared" si="11"/>
        <v>4345878.9422328798</v>
      </c>
      <c r="J141" s="5">
        <f>I141/$C$3*100</f>
        <v>33.791959898728336</v>
      </c>
      <c r="K141" s="5">
        <f>I141/$C$1*100</f>
        <v>18.754537743794224</v>
      </c>
    </row>
    <row r="142" spans="1:11" x14ac:dyDescent="0.25">
      <c r="A142">
        <v>135</v>
      </c>
      <c r="B142">
        <v>2155</v>
      </c>
      <c r="E142">
        <f>'Methane Generation Model'!$B$17-0.012*'Model Extrapolation'!$B142</f>
        <v>7.9895238906021362</v>
      </c>
      <c r="F142" s="1">
        <f t="shared" si="9"/>
        <v>2949.8921537127721</v>
      </c>
      <c r="G142" s="1">
        <f t="shared" si="10"/>
        <v>8112.203422710123</v>
      </c>
      <c r="H142">
        <f t="shared" si="8"/>
        <v>0.19789869908361518</v>
      </c>
      <c r="I142" s="1">
        <f t="shared" si="11"/>
        <v>4356941.037809303</v>
      </c>
      <c r="J142" s="5">
        <f>I142/$C$3*100</f>
        <v>33.877974694603516</v>
      </c>
      <c r="K142" s="5">
        <f>I142/$C$1*100</f>
        <v>18.80227595550495</v>
      </c>
    </row>
    <row r="143" spans="1:11" x14ac:dyDescent="0.25">
      <c r="A143">
        <v>136</v>
      </c>
      <c r="B143">
        <v>2156</v>
      </c>
      <c r="E143">
        <f>'Methane Generation Model'!$B$17-0.012*'Model Extrapolation'!$B143</f>
        <v>7.9775238906021357</v>
      </c>
      <c r="F143" s="1">
        <f t="shared" si="9"/>
        <v>2914.7049930769467</v>
      </c>
      <c r="G143" s="1">
        <f t="shared" si="10"/>
        <v>8015.4387309616031</v>
      </c>
      <c r="H143">
        <f t="shared" si="8"/>
        <v>0.19553810657669532</v>
      </c>
      <c r="I143" s="1">
        <f t="shared" si="11"/>
        <v>4367871.1815333413</v>
      </c>
      <c r="J143" s="5">
        <f>I143/$C$3*100</f>
        <v>33.962963481295361</v>
      </c>
      <c r="K143" s="5">
        <f>I143/$C$1*100</f>
        <v>18.849444732118926</v>
      </c>
    </row>
    <row r="144" spans="1:11" x14ac:dyDescent="0.25">
      <c r="A144">
        <v>137</v>
      </c>
      <c r="B144">
        <v>2157</v>
      </c>
      <c r="E144">
        <f>'Methane Generation Model'!$B$17-0.012*'Model Extrapolation'!$B144</f>
        <v>7.9655238906021353</v>
      </c>
      <c r="F144" s="1">
        <f t="shared" si="9"/>
        <v>2879.937554996759</v>
      </c>
      <c r="G144" s="1">
        <f t="shared" si="10"/>
        <v>7919.8282762410872</v>
      </c>
      <c r="H144">
        <f t="shared" si="8"/>
        <v>0.193205671895014</v>
      </c>
      <c r="I144" s="1">
        <f t="shared" si="11"/>
        <v>4378670.947364579</v>
      </c>
      <c r="J144" s="5">
        <f>I144/$C$3*100</f>
        <v>34.046938497336036</v>
      </c>
      <c r="K144" s="5">
        <f>I144/$C$1*100</f>
        <v>18.896050866021501</v>
      </c>
    </row>
    <row r="145" spans="1:11" x14ac:dyDescent="0.25">
      <c r="A145">
        <v>138</v>
      </c>
      <c r="B145">
        <v>2158</v>
      </c>
      <c r="E145">
        <f>'Methane Generation Model'!$B$17-0.012*'Model Extrapolation'!$B145</f>
        <v>7.9535238906021348</v>
      </c>
      <c r="F145" s="1">
        <f t="shared" si="9"/>
        <v>2845.5848329010464</v>
      </c>
      <c r="G145" s="1">
        <f t="shared" si="10"/>
        <v>7825.3582904778777</v>
      </c>
      <c r="H145">
        <f t="shared" si="8"/>
        <v>0.19090105916394653</v>
      </c>
      <c r="I145" s="1">
        <f t="shared" si="11"/>
        <v>4389341.8904879577</v>
      </c>
      <c r="J145" s="5">
        <f>I145/$C$3*100</f>
        <v>34.129911835272956</v>
      </c>
      <c r="K145" s="5">
        <f>I145/$C$1*100</f>
        <v>18.942101068576491</v>
      </c>
    </row>
    <row r="146" spans="1:11" x14ac:dyDescent="0.25">
      <c r="A146">
        <v>139</v>
      </c>
      <c r="B146">
        <v>2159</v>
      </c>
      <c r="E146">
        <f>'Methane Generation Model'!$B$17-0.012*'Model Extrapolation'!$B146</f>
        <v>7.9415238906021344</v>
      </c>
      <c r="F146" s="1">
        <f t="shared" si="9"/>
        <v>2811.6418799384664</v>
      </c>
      <c r="G146" s="1">
        <f t="shared" si="10"/>
        <v>7732.0151698307827</v>
      </c>
      <c r="H146">
        <f t="shared" si="8"/>
        <v>0.18862393651527734</v>
      </c>
      <c r="I146" s="1">
        <f t="shared" si="11"/>
        <v>4399885.5475377273</v>
      </c>
      <c r="J146" s="5">
        <f>I146/$C$3*100</f>
        <v>34.211895443410164</v>
      </c>
      <c r="K146" s="5">
        <f>I146/$C$1*100</f>
        <v>18.987601971092641</v>
      </c>
    </row>
    <row r="147" spans="1:11" x14ac:dyDescent="0.25">
      <c r="A147">
        <v>140</v>
      </c>
      <c r="B147">
        <v>2160</v>
      </c>
      <c r="E147">
        <f>'Methane Generation Model'!$B$17-0.012*'Model Extrapolation'!$B147</f>
        <v>7.9295238906021339</v>
      </c>
      <c r="F147" s="1">
        <f t="shared" si="9"/>
        <v>2778.1038082651376</v>
      </c>
      <c r="G147" s="1">
        <f t="shared" si="10"/>
        <v>7639.7854727291287</v>
      </c>
      <c r="H147">
        <f t="shared" si="8"/>
        <v>0.18637397603941003</v>
      </c>
      <c r="I147" s="1">
        <f t="shared" si="11"/>
        <v>4410303.4368187217</v>
      </c>
      <c r="J147" s="5">
        <f>I147/$C$3*100</f>
        <v>34.292901127528893</v>
      </c>
      <c r="K147" s="5">
        <f>I147/$C$1*100</f>
        <v>19.032560125778534</v>
      </c>
    </row>
    <row r="148" spans="1:11" x14ac:dyDescent="0.25">
      <c r="A148">
        <v>141</v>
      </c>
      <c r="B148">
        <v>2161</v>
      </c>
      <c r="E148">
        <f>'Methane Generation Model'!$B$17-0.012*'Model Extrapolation'!$B148</f>
        <v>7.9175238906021335</v>
      </c>
      <c r="F148" s="1">
        <f t="shared" si="9"/>
        <v>2744.9657883407854</v>
      </c>
      <c r="G148" s="1">
        <f t="shared" si="10"/>
        <v>7548.6559179371598</v>
      </c>
      <c r="H148">
        <f t="shared" si="8"/>
        <v>0.18415085373814818</v>
      </c>
      <c r="I148" s="1">
        <f t="shared" si="11"/>
        <v>4420597.0585249998</v>
      </c>
      <c r="J148" s="5">
        <f>I148/$C$3*100</f>
        <v>34.372940552587636</v>
      </c>
      <c r="K148" s="5">
        <f>I148/$C$1*100</f>
        <v>19.076982006686137</v>
      </c>
    </row>
    <row r="149" spans="1:11" x14ac:dyDescent="0.25">
      <c r="A149">
        <v>142</v>
      </c>
      <c r="B149">
        <v>2162</v>
      </c>
      <c r="E149">
        <f>'Methane Generation Model'!$B$17-0.012*'Model Extrapolation'!$B149</f>
        <v>7.9055238906021366</v>
      </c>
      <c r="F149" s="1">
        <f t="shared" si="9"/>
        <v>2712.223048233288</v>
      </c>
      <c r="G149" s="1">
        <f t="shared" si="10"/>
        <v>7458.6133826415416</v>
      </c>
      <c r="H149">
        <f t="shared" si="8"/>
        <v>0.18195424947803948</v>
      </c>
      <c r="I149" s="1">
        <f t="shared" si="11"/>
        <v>4430767.8949558744</v>
      </c>
      <c r="J149" s="5">
        <f>I149/$C$3*100</f>
        <v>34.452025244401909</v>
      </c>
      <c r="K149" s="5">
        <f>I149/$C$1*100</f>
        <v>19.120874010643064</v>
      </c>
    </row>
    <row r="150" spans="1:11" x14ac:dyDescent="0.25">
      <c r="A150">
        <v>143</v>
      </c>
      <c r="B150">
        <v>2163</v>
      </c>
      <c r="E150">
        <f>'Methane Generation Model'!$B$17-0.012*'Model Extrapolation'!$B150</f>
        <v>7.8935238906021361</v>
      </c>
      <c r="F150" s="1">
        <f t="shared" si="9"/>
        <v>2679.8708729314699</v>
      </c>
      <c r="G150" s="1">
        <f t="shared" si="10"/>
        <v>7369.6449005615423</v>
      </c>
      <c r="H150">
        <f t="shared" si="8"/>
        <v>0.17978384694427341</v>
      </c>
      <c r="I150" s="1">
        <f t="shared" si="11"/>
        <v>4440817.4107293673</v>
      </c>
      <c r="J150" s="5">
        <f>I150/$C$3*100</f>
        <v>34.53016659130401</v>
      </c>
      <c r="K150" s="5">
        <f>I150/$C$1*100</f>
        <v>19.164242458173721</v>
      </c>
    </row>
    <row r="151" spans="1:11" x14ac:dyDescent="0.25">
      <c r="A151">
        <v>144</v>
      </c>
      <c r="B151">
        <v>2164</v>
      </c>
      <c r="E151">
        <f>'Methane Generation Model'!$B$17-0.012*'Model Extrapolation'!$B151</f>
        <v>7.8815238906021357</v>
      </c>
      <c r="F151" s="1">
        <f t="shared" si="9"/>
        <v>2647.9046036661935</v>
      </c>
      <c r="G151" s="1">
        <f t="shared" si="10"/>
        <v>7281.7376600820317</v>
      </c>
      <c r="H151">
        <f t="shared" si="8"/>
        <v>0.17763933359513531</v>
      </c>
      <c r="I151" s="1">
        <f t="shared" si="11"/>
        <v>4450747.052993116</v>
      </c>
      <c r="J151" s="5">
        <f>I151/$C$3*100</f>
        <v>34.607375845782897</v>
      </c>
      <c r="K151" s="5">
        <f>I151/$C$1*100</f>
        <v>19.207093594409507</v>
      </c>
    </row>
    <row r="152" spans="1:11" x14ac:dyDescent="0.25">
      <c r="A152">
        <v>145</v>
      </c>
      <c r="B152">
        <v>2165</v>
      </c>
      <c r="E152">
        <f>'Methane Generation Model'!$B$17-0.012*'Model Extrapolation'!$B152</f>
        <v>7.8695238906021352</v>
      </c>
      <c r="F152" s="1">
        <f t="shared" si="9"/>
        <v>2616.3196372394459</v>
      </c>
      <c r="G152" s="1">
        <f t="shared" si="10"/>
        <v>7194.8790024084765</v>
      </c>
      <c r="H152">
        <f t="shared" si="8"/>
        <v>0.17552040061699717</v>
      </c>
      <c r="I152" s="1">
        <f t="shared" si="11"/>
        <v>4460558.251632764</v>
      </c>
      <c r="J152" s="5">
        <f>I152/$C$3*100</f>
        <v>34.683664126104645</v>
      </c>
      <c r="K152" s="5">
        <f>I152/$C$1*100</f>
        <v>19.249433589988076</v>
      </c>
    </row>
    <row r="153" spans="1:11" x14ac:dyDescent="0.25">
      <c r="A153">
        <v>146</v>
      </c>
      <c r="B153">
        <v>2166</v>
      </c>
      <c r="E153">
        <f>'Methane Generation Model'!$B$17-0.012*'Model Extrapolation'!$B153</f>
        <v>7.8575238906021347</v>
      </c>
      <c r="F153" s="1">
        <f t="shared" si="9"/>
        <v>2585.1114253614828</v>
      </c>
      <c r="G153" s="1">
        <f t="shared" si="10"/>
        <v>7109.0564197440781</v>
      </c>
      <c r="H153">
        <f t="shared" si="8"/>
        <v>0.17342674287984855</v>
      </c>
      <c r="I153" s="1">
        <f t="shared" si="11"/>
        <v>4470252.4194778698</v>
      </c>
      <c r="J153" s="5">
        <f>I153/$C$3*100</f>
        <v>34.759042417913442</v>
      </c>
      <c r="K153" s="5">
        <f>I153/$C$1*100</f>
        <v>19.29126854194196</v>
      </c>
    </row>
    <row r="154" spans="1:11" x14ac:dyDescent="0.25">
      <c r="A154">
        <v>147</v>
      </c>
      <c r="B154">
        <v>2167</v>
      </c>
      <c r="E154">
        <f>'Methane Generation Model'!$B$17-0.012*'Model Extrapolation'!$B154</f>
        <v>7.8455238906021343</v>
      </c>
      <c r="F154" s="1">
        <f t="shared" si="9"/>
        <v>2554.2754739958659</v>
      </c>
      <c r="G154" s="1">
        <f t="shared" si="10"/>
        <v>7024.2575534886309</v>
      </c>
      <c r="H154">
        <f t="shared" si="8"/>
        <v>0.17135805889335751</v>
      </c>
      <c r="I154" s="1">
        <f t="shared" si="11"/>
        <v>4479830.9525053548</v>
      </c>
      <c r="J154" s="5">
        <f>I154/$C$3*100</f>
        <v>34.833521575813577</v>
      </c>
      <c r="K154" s="5">
        <f>I154/$C$1*100</f>
        <v>19.332604474576534</v>
      </c>
    </row>
    <row r="155" spans="1:11" x14ac:dyDescent="0.25">
      <c r="A155">
        <v>148</v>
      </c>
      <c r="B155">
        <v>2168</v>
      </c>
      <c r="E155">
        <f>'Methane Generation Model'!$B$17-0.012*'Model Extrapolation'!$B155</f>
        <v>7.8335238906021338</v>
      </c>
      <c r="F155" s="1">
        <f t="shared" si="9"/>
        <v>2523.8073427123136</v>
      </c>
      <c r="G155" s="1">
        <f t="shared" si="10"/>
        <v>6940.4701924588626</v>
      </c>
      <c r="H155">
        <f t="shared" si="8"/>
        <v>0.16931405076345524</v>
      </c>
      <c r="I155" s="1">
        <f t="shared" si="11"/>
        <v>4489295.230040526</v>
      </c>
      <c r="J155" s="5">
        <f>I155/$C$3*100</f>
        <v>34.90711232493247</v>
      </c>
      <c r="K155" s="5">
        <f>I155/$C$1*100</f>
        <v>19.37344734033752</v>
      </c>
    </row>
    <row r="156" spans="1:11" x14ac:dyDescent="0.25">
      <c r="A156">
        <v>149</v>
      </c>
      <c r="B156">
        <v>2169</v>
      </c>
      <c r="E156">
        <f>'Methane Generation Model'!$B$17-0.012*'Model Extrapolation'!$B156</f>
        <v>7.8215238906021334</v>
      </c>
      <c r="F156" s="1">
        <f t="shared" si="9"/>
        <v>2493.7026440472719</v>
      </c>
      <c r="G156" s="1">
        <f t="shared" si="10"/>
        <v>6857.6822711299974</v>
      </c>
      <c r="H156">
        <f t="shared" si="8"/>
        <v>0.16729442414943899</v>
      </c>
      <c r="I156" s="1">
        <f t="shared" si="11"/>
        <v>4498646.6149557037</v>
      </c>
      <c r="J156" s="5">
        <f>I156/$C$3*100</f>
        <v>34.97982526246517</v>
      </c>
      <c r="K156" s="5">
        <f>I156/$C$1*100</f>
        <v>19.413803020668169</v>
      </c>
    </row>
    <row r="157" spans="1:11" x14ac:dyDescent="0.25">
      <c r="A157">
        <v>150</v>
      </c>
      <c r="B157">
        <v>2170</v>
      </c>
      <c r="E157">
        <f>'Methane Generation Model'!$B$17-0.012*'Model Extrapolation'!$B157</f>
        <v>7.8095238906021365</v>
      </c>
      <c r="F157" s="1">
        <f t="shared" si="9"/>
        <v>2463.9570428721204</v>
      </c>
      <c r="G157" s="1">
        <f t="shared" si="10"/>
        <v>6775.8818678983307</v>
      </c>
      <c r="H157">
        <f t="shared" si="8"/>
        <v>0.165298888221587</v>
      </c>
      <c r="I157" s="1">
        <f t="shared" si="11"/>
        <v>4507886.4538664743</v>
      </c>
      <c r="J157" s="5">
        <f>I157/$C$3*100</f>
        <v>35.051670859200328</v>
      </c>
      <c r="K157" s="5">
        <f>I157/$C$1*100</f>
        <v>19.45367732685618</v>
      </c>
    </row>
    <row r="158" spans="1:11" x14ac:dyDescent="0.25">
      <c r="A158">
        <v>151</v>
      </c>
      <c r="B158">
        <v>2171</v>
      </c>
      <c r="E158">
        <f>'Methane Generation Model'!$B$17-0.012*'Model Extrapolation'!$B158</f>
        <v>7.797523890602136</v>
      </c>
      <c r="F158" s="1">
        <f t="shared" si="9"/>
        <v>2434.5662557688725</v>
      </c>
      <c r="G158" s="1">
        <f t="shared" si="10"/>
        <v>6695.0572033643994</v>
      </c>
      <c r="H158">
        <f t="shared" si="8"/>
        <v>0.16332715561927622</v>
      </c>
      <c r="I158" s="1">
        <f t="shared" si="11"/>
        <v>4517016.0773256076</v>
      </c>
      <c r="J158" s="5">
        <f>I158/$C$3*100</f>
        <v>35.122659461028022</v>
      </c>
      <c r="K158" s="5">
        <f>I158/$C$1*100</f>
        <v>19.493076000870552</v>
      </c>
    </row>
    <row r="159" spans="1:11" x14ac:dyDescent="0.25">
      <c r="A159">
        <v>152</v>
      </c>
      <c r="B159">
        <v>2172</v>
      </c>
      <c r="E159">
        <f>'Methane Generation Model'!$B$17-0.012*'Model Extrapolation'!$B159</f>
        <v>7.7855238906021356</v>
      </c>
      <c r="F159" s="1">
        <f t="shared" si="9"/>
        <v>2405.5260504134053</v>
      </c>
      <c r="G159" s="1">
        <f t="shared" si="10"/>
        <v>6615.1966386368649</v>
      </c>
      <c r="H159">
        <f t="shared" si="8"/>
        <v>0.16137894240960524</v>
      </c>
      <c r="I159" s="1">
        <f t="shared" si="11"/>
        <v>4526036.8000146579</v>
      </c>
      <c r="J159" s="5">
        <f>I159/$C$3*100</f>
        <v>35.192801290429578</v>
      </c>
      <c r="K159" s="5">
        <f>I159/$C$1*100</f>
        <v>19.532004716188418</v>
      </c>
    </row>
    <row r="160" spans="1:11" x14ac:dyDescent="0.25">
      <c r="A160">
        <v>153</v>
      </c>
      <c r="B160">
        <v>2173</v>
      </c>
      <c r="E160">
        <f>'Methane Generation Model'!$B$17-0.012*'Model Extrapolation'!$B160</f>
        <v>7.7735238906021351</v>
      </c>
      <c r="F160" s="1">
        <f t="shared" si="9"/>
        <v>2376.8322449659672</v>
      </c>
      <c r="G160" s="1">
        <f t="shared" si="10"/>
        <v>6536.2886736564096</v>
      </c>
      <c r="H160">
        <f t="shared" si="8"/>
        <v>0.15945396804650544</v>
      </c>
      <c r="I160" s="1">
        <f t="shared" si="11"/>
        <v>4534949.9209332801</v>
      </c>
      <c r="J160" s="5">
        <f>I160/$C$3*100</f>
        <v>35.262106447949648</v>
      </c>
      <c r="K160" s="5">
        <f>I160/$C$1*100</f>
        <v>19.570469078612053</v>
      </c>
    </row>
    <row r="161" spans="1:11" x14ac:dyDescent="0.25">
      <c r="A161">
        <v>154</v>
      </c>
      <c r="B161">
        <v>2174</v>
      </c>
      <c r="E161">
        <f>'Methane Generation Model'!$B$17-0.012*'Model Extrapolation'!$B161</f>
        <v>7.7615238906021347</v>
      </c>
      <c r="F161" s="1">
        <f t="shared" si="9"/>
        <v>2348.4807074689897</v>
      </c>
      <c r="G161" s="1">
        <f t="shared" si="10"/>
        <v>6458.321945539722</v>
      </c>
      <c r="H161">
        <f t="shared" si="8"/>
        <v>0.15755195533034208</v>
      </c>
      <c r="I161" s="1">
        <f t="shared" si="11"/>
        <v>4543756.7235862892</v>
      </c>
      <c r="J161" s="5">
        <f>I161/$C$3*100</f>
        <v>35.330584913650675</v>
      </c>
      <c r="K161" s="5">
        <f>I161/$C$1*100</f>
        <v>19.608474627076124</v>
      </c>
    </row>
    <row r="162" spans="1:11" x14ac:dyDescent="0.25">
      <c r="A162">
        <v>155</v>
      </c>
      <c r="B162">
        <v>2175</v>
      </c>
      <c r="E162">
        <f>'Methane Generation Model'!$B$17-0.012*'Model Extrapolation'!$B162</f>
        <v>7.7495238906021342</v>
      </c>
      <c r="F162" s="1">
        <f t="shared" si="9"/>
        <v>2320.4673552520821</v>
      </c>
      <c r="G162" s="1">
        <f t="shared" si="10"/>
        <v>6381.285226943226</v>
      </c>
      <c r="H162">
        <f t="shared" si="8"/>
        <v>0.15567263036799742</v>
      </c>
      <c r="I162" s="1">
        <f t="shared" si="11"/>
        <v>4552458.4761684844</v>
      </c>
      <c r="J162" s="5">
        <f>I162/$C$3*100</f>
        <v>35.398246548550041</v>
      </c>
      <c r="K162" s="5">
        <f>I162/$C$1*100</f>
        <v>19.646026834445269</v>
      </c>
    </row>
    <row r="163" spans="1:11" x14ac:dyDescent="0.25">
      <c r="A163">
        <v>156</v>
      </c>
      <c r="B163">
        <v>2176</v>
      </c>
      <c r="E163">
        <f>'Methane Generation Model'!$B$17-0.012*'Model Extrapolation'!$B163</f>
        <v>7.7375238906021337</v>
      </c>
      <c r="F163" s="1">
        <f t="shared" si="9"/>
        <v>2292.7881543441176</v>
      </c>
      <c r="G163" s="1">
        <f t="shared" si="10"/>
        <v>6305.1674244463238</v>
      </c>
      <c r="H163">
        <f t="shared" si="8"/>
        <v>0.15381572253342932</v>
      </c>
      <c r="I163" s="1">
        <f t="shared" si="11"/>
        <v>4561056.4317472745</v>
      </c>
      <c r="J163" s="5">
        <f>I163/$C$3*100</f>
        <v>35.465101096040094</v>
      </c>
      <c r="K163" s="5">
        <f>I163/$C$1*100</f>
        <v>19.683131108302248</v>
      </c>
    </row>
    <row r="164" spans="1:11" x14ac:dyDescent="0.25">
      <c r="A164">
        <v>157</v>
      </c>
      <c r="B164">
        <v>2177</v>
      </c>
      <c r="E164">
        <f>'Methane Generation Model'!$B$17-0.012*'Model Extrapolation'!$B164</f>
        <v>7.7255238906021368</v>
      </c>
      <c r="F164" s="1">
        <f t="shared" si="9"/>
        <v>2265.4391188923437</v>
      </c>
      <c r="G164" s="1">
        <f t="shared" si="10"/>
        <v>6229.9575769539451</v>
      </c>
      <c r="H164">
        <f t="shared" si="8"/>
        <v>0.15198096442870143</v>
      </c>
      <c r="I164" s="1">
        <f t="shared" si="11"/>
        <v>4569551.8284431202</v>
      </c>
      <c r="J164" s="5">
        <f>I164/$C$3*100</f>
        <v>35.531158183291197</v>
      </c>
      <c r="K164" s="5">
        <f>I164/$C$1*100</f>
        <v>19.719792791726611</v>
      </c>
    </row>
    <row r="165" spans="1:11" x14ac:dyDescent="0.25">
      <c r="A165">
        <v>158</v>
      </c>
      <c r="B165">
        <v>2178</v>
      </c>
      <c r="E165">
        <f>'Methane Generation Model'!$B$17-0.012*'Model Extrapolation'!$B165</f>
        <v>7.7135238906021364</v>
      </c>
      <c r="F165" s="1">
        <f t="shared" si="9"/>
        <v>2238.4163105883795</v>
      </c>
      <c r="G165" s="1">
        <f t="shared" si="10"/>
        <v>6155.6448541180434</v>
      </c>
      <c r="H165">
        <f t="shared" si="8"/>
        <v>0.15016809184547505</v>
      </c>
      <c r="I165" s="1">
        <f t="shared" si="11"/>
        <v>4577945.8896078272</v>
      </c>
      <c r="J165" s="5">
        <f>I165/$C$3*100</f>
        <v>35.596427322638071</v>
      </c>
      <c r="K165" s="5">
        <f>I165/$C$1*100</f>
        <v>19.756017164064126</v>
      </c>
    </row>
    <row r="166" spans="1:11" x14ac:dyDescent="0.25">
      <c r="A166">
        <v>159</v>
      </c>
      <c r="B166">
        <v>2179</v>
      </c>
      <c r="E166">
        <f>'Methane Generation Model'!$B$17-0.012*'Model Extrapolation'!$B166</f>
        <v>7.7015238906021359</v>
      </c>
      <c r="F166" s="1">
        <f t="shared" si="9"/>
        <v>2211.7158381011423</v>
      </c>
      <c r="G166" s="1">
        <f t="shared" si="10"/>
        <v>6082.218554778141</v>
      </c>
      <c r="H166">
        <f t="shared" si="8"/>
        <v>0.14837684372696619</v>
      </c>
      <c r="I166" s="1">
        <f t="shared" si="11"/>
        <v>4586239.824000706</v>
      </c>
      <c r="J166" s="5">
        <f>I166/$C$3*100</f>
        <v>35.66091791294955</v>
      </c>
      <c r="K166" s="5">
        <f>I166/$C$1*100</f>
        <v>19.791809441687001</v>
      </c>
    </row>
    <row r="167" spans="1:11" x14ac:dyDescent="0.25">
      <c r="A167">
        <v>160</v>
      </c>
      <c r="B167">
        <v>2180</v>
      </c>
      <c r="E167">
        <f>'Methane Generation Model'!$B$17-0.012*'Model Extrapolation'!$B167</f>
        <v>7.6895238906021355</v>
      </c>
      <c r="F167" s="1">
        <f t="shared" si="9"/>
        <v>2185.3338565164549</v>
      </c>
      <c r="G167" s="1">
        <f t="shared" si="10"/>
        <v>6009.6681054202509</v>
      </c>
      <c r="H167">
        <f t="shared" si="8"/>
        <v>0.1466069621303504</v>
      </c>
      <c r="I167" s="1">
        <f t="shared" si="11"/>
        <v>4594434.8259626431</v>
      </c>
      <c r="J167" s="5">
        <f>I167/$C$3*100</f>
        <v>35.7246392409821</v>
      </c>
      <c r="K167" s="5">
        <f>I167/$C$1*100</f>
        <v>19.827174778745064</v>
      </c>
    </row>
    <row r="168" spans="1:11" x14ac:dyDescent="0.25">
      <c r="A168">
        <v>161</v>
      </c>
      <c r="B168">
        <v>2181</v>
      </c>
      <c r="E168">
        <f>'Methane Generation Model'!$B$17-0.012*'Model Extrapolation'!$B168</f>
        <v>7.677523890602135</v>
      </c>
      <c r="F168" s="1">
        <f t="shared" si="9"/>
        <v>2159.2665667833812</v>
      </c>
      <c r="G168" s="1">
        <f t="shared" si="10"/>
        <v>5937.9830586542985</v>
      </c>
      <c r="H168">
        <f t="shared" si="8"/>
        <v>0.14485819218961946</v>
      </c>
      <c r="I168" s="1">
        <f t="shared" si="11"/>
        <v>4602532.075588081</v>
      </c>
      <c r="J168" s="5">
        <f>I168/$C$3*100</f>
        <v>35.78760048271706</v>
      </c>
      <c r="K168" s="5">
        <f>I168/$C$1*100</f>
        <v>19.86211826790797</v>
      </c>
    </row>
    <row r="169" spans="1:11" x14ac:dyDescent="0.25">
      <c r="A169">
        <v>162</v>
      </c>
      <c r="B169">
        <v>2182</v>
      </c>
      <c r="E169">
        <f>'Methane Generation Model'!$B$17-0.012*'Model Extrapolation'!$B169</f>
        <v>7.6655238906021346</v>
      </c>
      <c r="F169" s="1">
        <f t="shared" si="9"/>
        <v>2133.5102151671545</v>
      </c>
      <c r="G169" s="1">
        <f t="shared" si="10"/>
        <v>5867.1530917096752</v>
      </c>
      <c r="H169">
        <f t="shared" si="8"/>
        <v>0.14313028207887996</v>
      </c>
      <c r="I169" s="1">
        <f t="shared" si="11"/>
        <v>4610532.738894958</v>
      </c>
      <c r="J169" s="5">
        <f>I169/$C$3*100</f>
        <v>35.849810704682035</v>
      </c>
      <c r="K169" s="5">
        <f>I169/$C$1*100</f>
        <v>19.896644941098529</v>
      </c>
    </row>
    <row r="170" spans="1:11" x14ac:dyDescent="0.25">
      <c r="A170">
        <v>163</v>
      </c>
      <c r="B170">
        <v>2183</v>
      </c>
      <c r="E170">
        <f>'Methane Generation Model'!$B$17-0.012*'Model Extrapolation'!$B170</f>
        <v>7.6535238906021341</v>
      </c>
      <c r="F170" s="1">
        <f t="shared" si="9"/>
        <v>2108.0610927086354</v>
      </c>
      <c r="G170" s="1">
        <f t="shared" si="10"/>
        <v>5797.1680049487477</v>
      </c>
      <c r="H170">
        <f t="shared" si="8"/>
        <v>0.14142298297609013</v>
      </c>
      <c r="I170" s="1">
        <f t="shared" si="11"/>
        <v>4618437.967992615</v>
      </c>
      <c r="J170" s="5">
        <f>I170/$C$3*100</f>
        <v>35.911278865256484</v>
      </c>
      <c r="K170" s="5">
        <f>I170/$C$1*100</f>
        <v>19.93075977021735</v>
      </c>
    </row>
    <row r="171" spans="1:11" x14ac:dyDescent="0.25">
      <c r="A171">
        <v>164</v>
      </c>
      <c r="B171">
        <v>2184</v>
      </c>
      <c r="E171">
        <f>'Methane Generation Model'!$B$17-0.012*'Model Extrapolation'!$B171</f>
        <v>7.6415238906021337</v>
      </c>
      <c r="F171" s="1">
        <f t="shared" si="9"/>
        <v>2082.9155346902135</v>
      </c>
      <c r="G171" s="1">
        <f t="shared" si="10"/>
        <v>5728.0177203980875</v>
      </c>
      <c r="H171">
        <f t="shared" si="8"/>
        <v>0.13973604902722897</v>
      </c>
      <c r="I171" s="1">
        <f t="shared" si="11"/>
        <v>4626248.9012477035</v>
      </c>
      <c r="J171" s="5">
        <f>I171/$C$3*100</f>
        <v>35.972013815961759</v>
      </c>
      <c r="K171" s="5">
        <f>I171/$C$1*100</f>
        <v>19.964467667858774</v>
      </c>
    </row>
    <row r="172" spans="1:11" x14ac:dyDescent="0.25">
      <c r="A172">
        <v>165</v>
      </c>
      <c r="B172">
        <v>2185</v>
      </c>
      <c r="E172">
        <f>'Methane Generation Model'!$B$17-0.012*'Model Extrapolation'!$B172</f>
        <v>7.6295238906021368</v>
      </c>
      <c r="F172" s="1">
        <f t="shared" si="9"/>
        <v>2058.0699201080893</v>
      </c>
      <c r="G172" s="1">
        <f t="shared" si="10"/>
        <v>5659.6922802972458</v>
      </c>
      <c r="H172">
        <f t="shared" si="8"/>
        <v>0.13806923731089324</v>
      </c>
      <c r="I172" s="1">
        <f t="shared" si="11"/>
        <v>4633966.6634481084</v>
      </c>
      <c r="J172" s="5">
        <f>I172/$C$3*100</f>
        <v>36.032024302735692</v>
      </c>
      <c r="K172" s="5">
        <f>I172/$C$1*100</f>
        <v>19.997773488018311</v>
      </c>
    </row>
    <row r="173" spans="1:11" x14ac:dyDescent="0.25">
      <c r="A173">
        <v>166</v>
      </c>
      <c r="B173">
        <v>2186</v>
      </c>
      <c r="E173">
        <f>'Methane Generation Model'!$B$17-0.012*'Model Extrapolation'!$B173</f>
        <v>7.6175238906021363</v>
      </c>
      <c r="F173" s="1">
        <f t="shared" si="9"/>
        <v>2033.5206711508154</v>
      </c>
      <c r="G173" s="1">
        <f t="shared" si="10"/>
        <v>5592.1818456647425</v>
      </c>
      <c r="H173">
        <f t="shared" si="8"/>
        <v>0.1364223078033146</v>
      </c>
      <c r="I173" s="1">
        <f t="shared" si="11"/>
        <v>4641592.365964924</v>
      </c>
      <c r="J173" s="5">
        <f>I173/$C$3*100</f>
        <v>36.091318967192102</v>
      </c>
      <c r="K173" s="5">
        <f>I173/$C$1*100</f>
        <v>20.030682026791617</v>
      </c>
    </row>
    <row r="174" spans="1:11" x14ac:dyDescent="0.25">
      <c r="A174">
        <v>167</v>
      </c>
      <c r="B174">
        <v>2187</v>
      </c>
      <c r="E174">
        <f>'Methane Generation Model'!$B$17-0.012*'Model Extrapolation'!$B174</f>
        <v>7.6055238906021359</v>
      </c>
      <c r="F174" s="1">
        <f t="shared" si="9"/>
        <v>2009.264252684128</v>
      </c>
      <c r="G174" s="1">
        <f t="shared" si="10"/>
        <v>5525.4766948813522</v>
      </c>
      <c r="H174">
        <f t="shared" si="8"/>
        <v>0.1347950233437985</v>
      </c>
      <c r="I174" s="1">
        <f t="shared" si="11"/>
        <v>4649127.106912489</v>
      </c>
      <c r="J174" s="5">
        <f>I174/$C$3*100</f>
        <v>36.149906347865112</v>
      </c>
      <c r="K174" s="5">
        <f>I174/$C$1*100</f>
        <v>20.063198023065137</v>
      </c>
    </row>
    <row r="175" spans="1:11" x14ac:dyDescent="0.25">
      <c r="A175">
        <v>168</v>
      </c>
      <c r="B175">
        <v>2188</v>
      </c>
      <c r="E175">
        <f>'Methane Generation Model'!$B$17-0.012*'Model Extrapolation'!$B175</f>
        <v>7.5935238906021354</v>
      </c>
      <c r="F175" s="1">
        <f t="shared" si="9"/>
        <v>1985.2971717418523</v>
      </c>
      <c r="G175" s="1">
        <f t="shared" si="10"/>
        <v>5459.5672222900939</v>
      </c>
      <c r="H175">
        <f t="shared" si="8"/>
        <v>0.13318714960057085</v>
      </c>
      <c r="I175" s="1">
        <f t="shared" si="11"/>
        <v>4656571.9713065205</v>
      </c>
      <c r="J175" s="5">
        <f>I175/$C$3*100</f>
        <v>36.207794881438794</v>
      </c>
      <c r="K175" s="5">
        <f>I175/$C$1*100</f>
        <v>20.095326159198528</v>
      </c>
    </row>
    <row r="176" spans="1:11" x14ac:dyDescent="0.25">
      <c r="A176">
        <v>169</v>
      </c>
      <c r="B176">
        <v>2189</v>
      </c>
      <c r="E176">
        <f>'Methane Generation Model'!$B$17-0.012*'Model Extrapolation'!$B176</f>
        <v>7.5815238906021349</v>
      </c>
      <c r="F176" s="1">
        <f t="shared" si="9"/>
        <v>1961.6159770229171</v>
      </c>
      <c r="G176" s="1">
        <f t="shared" si="10"/>
        <v>5394.4439368130224</v>
      </c>
      <c r="H176">
        <f t="shared" si="8"/>
        <v>0.13159845503703416</v>
      </c>
      <c r="I176" s="1">
        <f t="shared" si="11"/>
        <v>4663928.031220356</v>
      </c>
      <c r="J176" s="5">
        <f>I176/$C$3*100</f>
        <v>36.264992903962003</v>
      </c>
      <c r="K176" s="5">
        <f>I176/$C$1*100</f>
        <v>20.12707106169891</v>
      </c>
    </row>
    <row r="177" spans="1:11" x14ac:dyDescent="0.25">
      <c r="A177">
        <v>170</v>
      </c>
      <c r="B177">
        <v>2190</v>
      </c>
      <c r="E177">
        <f>'Methane Generation Model'!$B$17-0.012*'Model Extrapolation'!$B177</f>
        <v>7.5695238906021345</v>
      </c>
      <c r="F177" s="1">
        <f t="shared" si="9"/>
        <v>1938.2172583943623</v>
      </c>
      <c r="G177" s="1">
        <f t="shared" si="10"/>
        <v>5330.0974605844958</v>
      </c>
      <c r="H177">
        <f t="shared" si="8"/>
        <v>0.13002871087842602</v>
      </c>
      <c r="I177" s="1">
        <f t="shared" si="11"/>
        <v>4671196.3459393354</v>
      </c>
      <c r="J177" s="5">
        <f>I177/$C$3*100</f>
        <v>36.321508652048827</v>
      </c>
      <c r="K177" s="5">
        <f>I177/$C$1*100</f>
        <v>20.158437301887101</v>
      </c>
    </row>
    <row r="178" spans="1:11" x14ac:dyDescent="0.25">
      <c r="A178">
        <v>171</v>
      </c>
      <c r="B178">
        <v>2191</v>
      </c>
      <c r="E178">
        <f>'Methane Generation Model'!$B$17-0.012*'Model Extrapolation'!$B178</f>
        <v>7.557523890602134</v>
      </c>
      <c r="F178" s="1">
        <f t="shared" si="9"/>
        <v>1915.0976464002717</v>
      </c>
      <c r="G178" s="1">
        <f t="shared" si="10"/>
        <v>5266.5185276007469</v>
      </c>
      <c r="H178">
        <f t="shared" si="8"/>
        <v>0.12847769107887508</v>
      </c>
      <c r="I178" s="1">
        <f t="shared" si="11"/>
        <v>4678377.9621133367</v>
      </c>
      <c r="J178" s="5">
        <f>I178/$C$3*100</f>
        <v>36.377350264064653</v>
      </c>
      <c r="K178" s="5">
        <f>I178/$C$1*100</f>
        <v>20.189429396555884</v>
      </c>
    </row>
    <row r="179" spans="1:11" x14ac:dyDescent="0.25">
      <c r="A179">
        <v>172</v>
      </c>
      <c r="B179">
        <v>2192</v>
      </c>
      <c r="E179">
        <f>'Methane Generation Model'!$B$17-0.012*'Model Extrapolation'!$B179</f>
        <v>7.5455238906021336</v>
      </c>
      <c r="F179" s="1">
        <f t="shared" si="9"/>
        <v>1892.2538117765675</v>
      </c>
      <c r="G179" s="1">
        <f t="shared" si="10"/>
        <v>5203.6979823855609</v>
      </c>
      <c r="H179">
        <f t="shared" si="8"/>
        <v>0.12694517228885002</v>
      </c>
      <c r="I179" s="1">
        <f t="shared" si="11"/>
        <v>4685473.9139074991</v>
      </c>
      <c r="J179" s="5">
        <f>I179/$C$3*100</f>
        <v>36.432525781298096</v>
      </c>
      <c r="K179" s="5">
        <f>I179/$C$1*100</f>
        <v>20.220051808620447</v>
      </c>
    </row>
    <row r="180" spans="1:11" x14ac:dyDescent="0.25">
      <c r="A180">
        <v>173</v>
      </c>
      <c r="B180">
        <v>2193</v>
      </c>
      <c r="E180">
        <f>'Methane Generation Model'!$B$17-0.012*'Model Extrapolation'!$B180</f>
        <v>7.5335238906021367</v>
      </c>
      <c r="F180" s="1">
        <f t="shared" si="9"/>
        <v>1869.6824649715959</v>
      </c>
      <c r="G180" s="1">
        <f t="shared" si="10"/>
        <v>5141.626778671889</v>
      </c>
      <c r="H180">
        <f t="shared" si="8"/>
        <v>0.1254309338229973</v>
      </c>
      <c r="I180" s="1">
        <f t="shared" si="11"/>
        <v>4692485.2231511418</v>
      </c>
      <c r="J180" s="5">
        <f>I180/$C$3*100</f>
        <v>36.487043149118989</v>
      </c>
      <c r="K180" s="5">
        <f>I180/$C$1*100</f>
        <v>20.250308947761038</v>
      </c>
    </row>
    <row r="181" spans="1:11" x14ac:dyDescent="0.25">
      <c r="A181">
        <v>174</v>
      </c>
      <c r="B181">
        <v>2194</v>
      </c>
      <c r="E181">
        <f>'Methane Generation Model'!$B$17-0.012*'Model Extrapolation'!$B181</f>
        <v>7.5215238906021362</v>
      </c>
      <c r="F181" s="1">
        <f t="shared" si="9"/>
        <v>1847.3803556724004</v>
      </c>
      <c r="G181" s="1">
        <f t="shared" si="10"/>
        <v>5080.2959780991014</v>
      </c>
      <c r="H181">
        <f t="shared" si="8"/>
        <v>0.12393475762836036</v>
      </c>
      <c r="I181" s="1">
        <f t="shared" si="11"/>
        <v>4699412.8994849129</v>
      </c>
      <c r="J181" s="5">
        <f>I181/$C$3*100</f>
        <v>36.540910218122498</v>
      </c>
      <c r="K181" s="5">
        <f>I181/$C$1*100</f>
        <v>20.280205171057986</v>
      </c>
    </row>
    <row r="182" spans="1:11" x14ac:dyDescent="0.25">
      <c r="A182">
        <v>175</v>
      </c>
      <c r="B182">
        <v>2195</v>
      </c>
      <c r="E182">
        <f>'Methane Generation Model'!$B$17-0.012*'Model Extrapolation'!$B182</f>
        <v>7.5095238906021358</v>
      </c>
      <c r="F182" s="1">
        <f t="shared" si="9"/>
        <v>1825.3442723367102</v>
      </c>
      <c r="G182" s="1">
        <f t="shared" si="10"/>
        <v>5019.6967489259532</v>
      </c>
      <c r="H182">
        <f t="shared" si="8"/>
        <v>0.12245642825298217</v>
      </c>
      <c r="I182" s="1">
        <f t="shared" si="11"/>
        <v>4706257.9405061761</v>
      </c>
      <c r="J182" s="5">
        <f>I182/$C$3*100</f>
        <v>36.594134745259652</v>
      </c>
      <c r="K182" s="5">
        <f>I182/$C$1*100</f>
        <v>20.309744783619106</v>
      </c>
    </row>
    <row r="183" spans="1:11" x14ac:dyDescent="0.25">
      <c r="A183">
        <v>176</v>
      </c>
      <c r="B183">
        <v>2196</v>
      </c>
      <c r="E183">
        <f>'Methane Generation Model'!$B$17-0.012*'Model Extrapolation'!$B183</f>
        <v>7.4975238906021353</v>
      </c>
      <c r="F183" s="1">
        <f t="shared" si="9"/>
        <v>1803.5710417304467</v>
      </c>
      <c r="G183" s="1">
        <f t="shared" si="10"/>
        <v>4959.8203647587288</v>
      </c>
      <c r="H183">
        <f t="shared" si="8"/>
        <v>0.12099573281487815</v>
      </c>
      <c r="I183" s="1">
        <f t="shared" si="11"/>
        <v>4713021.3319126647</v>
      </c>
      <c r="J183" s="5">
        <f>I183/$C$3*100</f>
        <v>36.646724394954319</v>
      </c>
      <c r="K183" s="5">
        <f>I183/$C$1*100</f>
        <v>20.338932039199651</v>
      </c>
    </row>
    <row r="184" spans="1:11" x14ac:dyDescent="0.25">
      <c r="A184">
        <v>177</v>
      </c>
      <c r="B184">
        <v>2197</v>
      </c>
      <c r="E184">
        <f>'Methane Generation Model'!$B$17-0.012*'Model Extrapolation'!$B184</f>
        <v>7.4855238906021349</v>
      </c>
      <c r="F184" s="1">
        <f t="shared" si="9"/>
        <v>1782.0575284707782</v>
      </c>
      <c r="G184" s="1">
        <f t="shared" si="10"/>
        <v>4900.6582032946399</v>
      </c>
      <c r="H184">
        <f t="shared" si="8"/>
        <v>0.1195524609713811</v>
      </c>
      <c r="I184" s="1">
        <f t="shared" si="11"/>
        <v>4719704.0476444298</v>
      </c>
      <c r="J184" s="5">
        <f>I184/$C$3*100</f>
        <v>36.698686740206945</v>
      </c>
      <c r="K184" s="5">
        <f>I184/$C$1*100</f>
        <v>20.367771140814856</v>
      </c>
    </row>
    <row r="185" spans="1:11" x14ac:dyDescent="0.25">
      <c r="A185">
        <v>178</v>
      </c>
      <c r="B185">
        <v>2198</v>
      </c>
      <c r="E185">
        <f>'Methane Generation Model'!$B$17-0.012*'Model Extrapolation'!$B185</f>
        <v>7.4735238906021344</v>
      </c>
      <c r="F185" s="1">
        <f t="shared" si="9"/>
        <v>1760.8006345746194</v>
      </c>
      <c r="G185" s="1">
        <f t="shared" si="10"/>
        <v>4842.2017450802032</v>
      </c>
      <c r="H185">
        <f t="shared" si="8"/>
        <v>0.11812640488885155</v>
      </c>
      <c r="I185" s="1">
        <f t="shared" si="11"/>
        <v>4726307.0500240847</v>
      </c>
      <c r="J185" s="5">
        <f>I185/$C$3*100</f>
        <v>36.750029263685029</v>
      </c>
      <c r="K185" s="5">
        <f>I185/$C$1*100</f>
        <v>20.396266241345192</v>
      </c>
    </row>
    <row r="186" spans="1:11" x14ac:dyDescent="0.25">
      <c r="A186">
        <v>179</v>
      </c>
      <c r="B186">
        <v>2199</v>
      </c>
      <c r="E186">
        <f>'Methane Generation Model'!$B$17-0.012*'Model Extrapolation'!$B186</f>
        <v>7.4615238906021339</v>
      </c>
      <c r="F186" s="1">
        <f t="shared" si="9"/>
        <v>1739.7972990125177</v>
      </c>
      <c r="G186" s="1">
        <f t="shared" si="10"/>
        <v>4784.4425722844235</v>
      </c>
      <c r="H186">
        <f t="shared" si="8"/>
        <v>0.11671735921274944</v>
      </c>
      <c r="I186" s="1">
        <f t="shared" si="11"/>
        <v>4732831.2898953818</v>
      </c>
      <c r="J186" s="5">
        <f>I186/$C$3*100</f>
        <v>36.800759358800676</v>
      </c>
      <c r="K186" s="5">
        <f>I186/$C$1*100</f>
        <v>20.424421444134374</v>
      </c>
    </row>
    <row r="187" spans="1:11" x14ac:dyDescent="0.25">
      <c r="A187">
        <v>180</v>
      </c>
      <c r="B187">
        <v>2200</v>
      </c>
      <c r="E187">
        <f>'Methane Generation Model'!$B$17-0.012*'Model Extrapolation'!$B187</f>
        <v>7.4495238906021335</v>
      </c>
      <c r="F187" s="1">
        <f t="shared" si="9"/>
        <v>1719.0444972678579</v>
      </c>
      <c r="G187" s="1">
        <f t="shared" si="10"/>
        <v>4727.3723674866087</v>
      </c>
      <c r="H187">
        <f t="shared" si="8"/>
        <v>0.11532512103806251</v>
      </c>
      <c r="I187" s="1">
        <f t="shared" si="11"/>
        <v>4739277.7067601364</v>
      </c>
      <c r="J187" s="5">
        <f>I187/$C$3*100</f>
        <v>36.850884330775244</v>
      </c>
      <c r="K187" s="5">
        <f>I187/$C$1*100</f>
        <v>20.45224080358026</v>
      </c>
    </row>
    <row r="188" spans="1:11" x14ac:dyDescent="0.25">
      <c r="A188">
        <v>181</v>
      </c>
      <c r="B188">
        <v>2201</v>
      </c>
      <c r="E188">
        <f>'Methane Generation Model'!$B$17-0.012*'Model Extrapolation'!$B188</f>
        <v>7.4375238906021366</v>
      </c>
      <c r="F188" s="1">
        <f t="shared" si="9"/>
        <v>1698.5392409013339</v>
      </c>
      <c r="G188" s="1">
        <f t="shared" si="10"/>
        <v>4670.9829124786684</v>
      </c>
      <c r="H188">
        <f t="shared" si="8"/>
        <v>0.11394948988008824</v>
      </c>
      <c r="I188" s="1">
        <f t="shared" si="11"/>
        <v>4745647.2289135167</v>
      </c>
      <c r="J188" s="5">
        <f>I188/$C$3*100</f>
        <v>36.900411397691308</v>
      </c>
      <c r="K188" s="5">
        <f>I188/$C$1*100</f>
        <v>20.479728325718678</v>
      </c>
    </row>
    <row r="189" spans="1:11" x14ac:dyDescent="0.25">
      <c r="A189">
        <v>182</v>
      </c>
      <c r="B189">
        <v>2202</v>
      </c>
      <c r="E189">
        <f>'Methane Generation Model'!$B$17-0.012*'Model Extrapolation'!$B189</f>
        <v>7.4255238906021361</v>
      </c>
      <c r="F189" s="1">
        <f t="shared" si="9"/>
        <v>1678.2785771205836</v>
      </c>
      <c r="G189" s="1">
        <f t="shared" si="10"/>
        <v>4615.2660870816053</v>
      </c>
      <c r="H189">
        <f t="shared" si="8"/>
        <v>0.11259026764556196</v>
      </c>
      <c r="I189" s="1">
        <f t="shared" si="11"/>
        <v>4751940.773577719</v>
      </c>
      <c r="J189" s="5">
        <f>I189/$C$3*100</f>
        <v>36.94934769153209</v>
      </c>
      <c r="K189" s="5">
        <f>I189/$C$1*100</f>
        <v>20.50688796880031</v>
      </c>
    </row>
    <row r="190" spans="1:11" x14ac:dyDescent="0.25">
      <c r="A190">
        <v>183</v>
      </c>
      <c r="B190">
        <v>2203</v>
      </c>
      <c r="E190">
        <f>'Methane Generation Model'!$B$17-0.012*'Model Extrapolation'!$B190</f>
        <v>7.4135238906021357</v>
      </c>
      <c r="F190" s="1">
        <f t="shared" si="9"/>
        <v>1658.2595883550177</v>
      </c>
      <c r="G190" s="1">
        <f t="shared" si="10"/>
        <v>4560.2138679762984</v>
      </c>
      <c r="H190">
        <f t="shared" si="8"/>
        <v>0.11124725860413355</v>
      </c>
      <c r="I190" s="1">
        <f t="shared" si="11"/>
        <v>4758159.2470340505</v>
      </c>
      <c r="J190" s="5">
        <f>I190/$C$3*100</f>
        <v>36.997700259208472</v>
      </c>
      <c r="K190" s="5">
        <f>I190/$C$1*100</f>
        <v>20.5337236438607</v>
      </c>
    </row>
    <row r="191" spans="1:11" x14ac:dyDescent="0.25">
      <c r="A191">
        <v>184</v>
      </c>
      <c r="B191">
        <v>2204</v>
      </c>
      <c r="E191">
        <f>'Methane Generation Model'!$B$17-0.012*'Model Extrapolation'!$B191</f>
        <v>7.4015238906021352</v>
      </c>
      <c r="F191" s="1">
        <f t="shared" si="9"/>
        <v>1638.4793918356615</v>
      </c>
      <c r="G191" s="1">
        <f t="shared" si="10"/>
        <v>4505.8183275480696</v>
      </c>
      <c r="H191">
        <f t="shared" si="8"/>
        <v>0.10992026936018033</v>
      </c>
      <c r="I191" s="1">
        <f t="shared" si="11"/>
        <v>4764303.5447534341</v>
      </c>
      <c r="J191" s="5">
        <f>I191/$C$3*100</f>
        <v>37.045476063573737</v>
      </c>
      <c r="K191" s="5">
        <f>I191/$C$1*100</f>
        <v>20.560239215283424</v>
      </c>
    </row>
    <row r="192" spans="1:11" x14ac:dyDescent="0.25">
      <c r="A192">
        <v>185</v>
      </c>
      <c r="B192">
        <v>2205</v>
      </c>
      <c r="E192">
        <f>'Methane Generation Model'!$B$17-0.012*'Model Extrapolation'!$B192</f>
        <v>7.3895238906021348</v>
      </c>
      <c r="F192" s="1">
        <f t="shared" si="9"/>
        <v>1618.9351391800355</v>
      </c>
      <c r="G192" s="1">
        <f t="shared" si="10"/>
        <v>4452.0716327450973</v>
      </c>
      <c r="H192">
        <f t="shared" si="8"/>
        <v>0.10860910882495811</v>
      </c>
      <c r="I192" s="1">
        <f t="shared" si="11"/>
        <v>4770374.551525359</v>
      </c>
      <c r="J192" s="5">
        <f>I192/$C$3*100</f>
        <v>37.092681984426285</v>
      </c>
      <c r="K192" s="5">
        <f>I192/$C$1*100</f>
        <v>20.586438501356589</v>
      </c>
    </row>
    <row r="193" spans="1:11" x14ac:dyDescent="0.25">
      <c r="A193">
        <v>186</v>
      </c>
      <c r="B193">
        <v>2206</v>
      </c>
      <c r="E193">
        <f>'Methane Generation Model'!$B$17-0.012*'Model Extrapolation'!$B193</f>
        <v>7.3775238906021343</v>
      </c>
      <c r="F193" s="1">
        <f t="shared" si="9"/>
        <v>1599.6240159819849</v>
      </c>
      <c r="G193" s="1">
        <f t="shared" si="10"/>
        <v>4398.9660439504587</v>
      </c>
      <c r="H193">
        <f t="shared" si="8"/>
        <v>0.10731358818908412</v>
      </c>
      <c r="I193" s="1">
        <f t="shared" si="11"/>
        <v>4776373.1415852914</v>
      </c>
      <c r="J193" s="5">
        <f>I193/$C$3*100</f>
        <v>37.139324819500288</v>
      </c>
      <c r="K193" s="5">
        <f>I193/$C$1*100</f>
        <v>20.612325274822656</v>
      </c>
    </row>
    <row r="194" spans="1:11" x14ac:dyDescent="0.25">
      <c r="A194">
        <v>187</v>
      </c>
      <c r="B194">
        <v>2207</v>
      </c>
      <c r="E194">
        <f>'Methane Generation Model'!$B$17-0.012*'Model Extrapolation'!$B194</f>
        <v>7.3655238906021339</v>
      </c>
      <c r="F194" s="1">
        <f t="shared" si="9"/>
        <v>1580.5432414063994</v>
      </c>
      <c r="G194" s="1">
        <f t="shared" si="10"/>
        <v>4346.4939138675982</v>
      </c>
      <c r="H194">
        <f t="shared" si="8"/>
        <v>0.10603352089534815</v>
      </c>
      <c r="I194" s="1">
        <f t="shared" si="11"/>
        <v>4782300.1787405657</v>
      </c>
      <c r="J194" s="5">
        <f>I194/$C$3*100</f>
        <v>37.185411285444594</v>
      </c>
      <c r="K194" s="5">
        <f>I194/$C$1*100</f>
        <v>20.637903263421752</v>
      </c>
    </row>
    <row r="195" spans="1:11" x14ac:dyDescent="0.25">
      <c r="A195">
        <v>188</v>
      </c>
      <c r="B195">
        <v>2208</v>
      </c>
      <c r="E195">
        <f>'Methane Generation Model'!$B$17-0.012*'Model Extrapolation'!$B195</f>
        <v>7.3535238906021334</v>
      </c>
      <c r="F195" s="1">
        <f t="shared" si="9"/>
        <v>1561.6900677887679</v>
      </c>
      <c r="G195" s="1">
        <f t="shared" si="10"/>
        <v>4294.6476864191118</v>
      </c>
      <c r="H195">
        <f t="shared" si="8"/>
        <v>0.10476872261184789</v>
      </c>
      <c r="I195" s="1">
        <f t="shared" si="11"/>
        <v>4788156.5164947733</v>
      </c>
      <c r="J195" s="5">
        <f>I195/$C$3*100</f>
        <v>37.230948018789931</v>
      </c>
      <c r="K195" s="5">
        <f>I195/$C$1*100</f>
        <v>20.663176150428413</v>
      </c>
    </row>
    <row r="196" spans="1:11" x14ac:dyDescent="0.25">
      <c r="A196">
        <v>189</v>
      </c>
      <c r="B196">
        <v>2209</v>
      </c>
      <c r="E196">
        <f>'Methane Generation Model'!$B$17-0.012*'Model Extrapolation'!$B196</f>
        <v>7.3415238906021365</v>
      </c>
      <c r="F196" s="1">
        <f t="shared" si="9"/>
        <v>1543.0617802395172</v>
      </c>
      <c r="G196" s="1">
        <f t="shared" si="10"/>
        <v>4243.4198956586724</v>
      </c>
      <c r="H196">
        <f t="shared" si="8"/>
        <v>0.10351901120544535</v>
      </c>
      <c r="I196" s="1">
        <f t="shared" si="11"/>
        <v>4793942.9981706711</v>
      </c>
      <c r="J196" s="5">
        <f>I196/$C$3*100</f>
        <v>37.2759415769046</v>
      </c>
      <c r="K196" s="5">
        <f>I196/$C$1*100</f>
        <v>20.688147575182054</v>
      </c>
    </row>
    <row r="197" spans="1:11" x14ac:dyDescent="0.25">
      <c r="A197">
        <v>190</v>
      </c>
      <c r="B197">
        <v>2210</v>
      </c>
      <c r="E197">
        <f>'Methane Generation Model'!$B$17-0.012*'Model Extrapolation'!$B197</f>
        <v>7.329523890602136</v>
      </c>
      <c r="F197" s="1">
        <f t="shared" si="9"/>
        <v>1524.655696253039</v>
      </c>
      <c r="G197" s="1">
        <f t="shared" si="10"/>
        <v>4192.803164695857</v>
      </c>
      <c r="H197">
        <f t="shared" si="8"/>
        <v>0.10228420671553771</v>
      </c>
      <c r="I197" s="1">
        <f t="shared" si="11"/>
        <v>4799660.4570316207</v>
      </c>
      <c r="J197" s="5">
        <f>I197/$C$3*100</f>
        <v>37.320398438938724</v>
      </c>
      <c r="K197" s="5">
        <f>I197/$C$1*100</f>
        <v>20.712821133610994</v>
      </c>
    </row>
    <row r="198" spans="1:11" x14ac:dyDescent="0.25">
      <c r="A198">
        <v>191</v>
      </c>
      <c r="B198">
        <v>2211</v>
      </c>
      <c r="E198">
        <f>'Methane Generation Model'!$B$17-0.012*'Model Extrapolation'!$B198</f>
        <v>7.3175238906021356</v>
      </c>
      <c r="F198" s="1">
        <f t="shared" si="9"/>
        <v>1506.4691653214388</v>
      </c>
      <c r="G198" s="1">
        <f t="shared" si="10"/>
        <v>4142.7902046339568</v>
      </c>
      <c r="H198">
        <f t="shared" si="8"/>
        <v>0.10106413132814508</v>
      </c>
      <c r="I198" s="1">
        <f t="shared" si="11"/>
        <v>4805309.7164015761</v>
      </c>
      <c r="J198" s="5">
        <f>I198/$C$3*100</f>
        <v>37.364325006757241</v>
      </c>
      <c r="K198" s="5">
        <f>I198/$C$1*100</f>
        <v>20.737200378750266</v>
      </c>
    </row>
    <row r="199" spans="1:11" x14ac:dyDescent="0.25">
      <c r="A199">
        <v>192</v>
      </c>
      <c r="B199">
        <v>2212</v>
      </c>
      <c r="E199">
        <f>'Methane Generation Model'!$B$17-0.012*'Model Extrapolation'!$B199</f>
        <v>7.3055238906021351</v>
      </c>
      <c r="F199" s="1">
        <f t="shared" si="9"/>
        <v>1488.4995685528361</v>
      </c>
      <c r="G199" s="1">
        <f t="shared" si="10"/>
        <v>4093.3738135202993</v>
      </c>
      <c r="H199">
        <f t="shared" ref="H199:H262" si="12">F199/F$7</f>
        <v>9.9858609350303357E-2</v>
      </c>
      <c r="I199" s="1">
        <f t="shared" si="11"/>
        <v>4810891.589783649</v>
      </c>
      <c r="J199" s="5">
        <f>I199/$C$3*100</f>
        <v>37.407727605861822</v>
      </c>
      <c r="K199" s="5">
        <f>I199/$C$1*100</f>
        <v>20.761288821253309</v>
      </c>
    </row>
    <row r="200" spans="1:11" x14ac:dyDescent="0.25">
      <c r="A200">
        <v>193</v>
      </c>
      <c r="B200">
        <v>2213</v>
      </c>
      <c r="E200">
        <f>'Methane Generation Model'!$B$17-0.012*'Model Extrapolation'!$B200</f>
        <v>7.2935238906021347</v>
      </c>
      <c r="F200" s="1">
        <f t="shared" ref="F200:F263" si="13">EXP(E200)</f>
        <v>1470.7443182942447</v>
      </c>
      <c r="G200" s="1">
        <f t="shared" ref="G200:G263" si="14">F200*44/16</f>
        <v>4044.5468753091732</v>
      </c>
      <c r="H200">
        <f t="shared" si="12"/>
        <v>9.8667467184764587E-2</v>
      </c>
      <c r="I200" s="1">
        <f t="shared" ref="I200:I263" si="15">I199+F200+G200</f>
        <v>4816406.8809772525</v>
      </c>
      <c r="J200" s="5">
        <f>I200/$C$3*100</f>
        <v>37.45061248630175</v>
      </c>
      <c r="K200" s="5">
        <f>I200/$C$1*100</f>
        <v>20.78508992989747</v>
      </c>
    </row>
    <row r="201" spans="1:11" x14ac:dyDescent="0.25">
      <c r="A201">
        <v>194</v>
      </c>
      <c r="B201">
        <v>2214</v>
      </c>
      <c r="E201">
        <f>'Methane Generation Model'!$B$17-0.012*'Model Extrapolation'!$B201</f>
        <v>7.2815238906021342</v>
      </c>
      <c r="F201" s="1">
        <f t="shared" si="13"/>
        <v>1453.2008577589461</v>
      </c>
      <c r="G201" s="1">
        <f t="shared" si="14"/>
        <v>3996.3023588371016</v>
      </c>
      <c r="H201">
        <f t="shared" si="12"/>
        <v>9.7490533304998628E-2</v>
      </c>
      <c r="I201" s="1">
        <f t="shared" si="15"/>
        <v>4821856.3841938479</v>
      </c>
      <c r="J201" s="5">
        <f>I201/$C$3*100</f>
        <v>37.492985823573903</v>
      </c>
      <c r="K201" s="5">
        <f>I201/$C$1*100</f>
        <v>20.808607132083516</v>
      </c>
    </row>
    <row r="202" spans="1:11" x14ac:dyDescent="0.25">
      <c r="A202">
        <v>195</v>
      </c>
      <c r="B202">
        <v>2215</v>
      </c>
      <c r="E202">
        <f>'Methane Generation Model'!$B$17-0.012*'Model Extrapolation'!$B202</f>
        <v>7.2695238906021338</v>
      </c>
      <c r="F202" s="1">
        <f t="shared" si="13"/>
        <v>1435.8666606583079</v>
      </c>
      <c r="G202" s="1">
        <f t="shared" si="14"/>
        <v>3948.6333168103465</v>
      </c>
      <c r="H202">
        <f t="shared" si="12"/>
        <v>9.6327638230493035E-2</v>
      </c>
      <c r="I202" s="1">
        <f t="shared" si="15"/>
        <v>4827240.8841713164</v>
      </c>
      <c r="J202" s="5">
        <f>I202/$C$3*100</f>
        <v>37.534853719512078</v>
      </c>
      <c r="K202" s="5">
        <f>I202/$C$1*100</f>
        <v>20.831843814329204</v>
      </c>
    </row>
    <row r="203" spans="1:11" x14ac:dyDescent="0.25">
      <c r="A203">
        <v>196</v>
      </c>
      <c r="B203">
        <v>2216</v>
      </c>
      <c r="E203">
        <f>'Methane Generation Model'!$B$17-0.012*'Model Extrapolation'!$B203</f>
        <v>7.2575238906021333</v>
      </c>
      <c r="F203" s="1">
        <f t="shared" si="13"/>
        <v>1418.739230837994</v>
      </c>
      <c r="G203" s="1">
        <f t="shared" si="14"/>
        <v>3901.5328848044837</v>
      </c>
      <c r="H203">
        <f t="shared" si="12"/>
        <v>9.5178614502347589E-2</v>
      </c>
      <c r="I203" s="1">
        <f t="shared" si="15"/>
        <v>4832561.1562869586</v>
      </c>
      <c r="J203" s="5">
        <f>I203/$C$3*100</f>
        <v>37.576222203165635</v>
      </c>
      <c r="K203" s="5">
        <f>I203/$C$1*100</f>
        <v>20.854803322756929</v>
      </c>
    </row>
    <row r="204" spans="1:11" x14ac:dyDescent="0.25">
      <c r="A204">
        <v>197</v>
      </c>
      <c r="B204">
        <v>2217</v>
      </c>
      <c r="E204">
        <f>'Methane Generation Model'!$B$17-0.012*'Model Extrapolation'!$B204</f>
        <v>7.2455238906021364</v>
      </c>
      <c r="F204" s="1">
        <f t="shared" si="13"/>
        <v>1401.8161019185191</v>
      </c>
      <c r="G204" s="1">
        <f t="shared" si="14"/>
        <v>3854.9942802759274</v>
      </c>
      <c r="H204">
        <f t="shared" si="12"/>
        <v>9.4043296659160266E-2</v>
      </c>
      <c r="I204" s="1">
        <f t="shared" si="15"/>
        <v>4837817.9666691534</v>
      </c>
      <c r="J204" s="5">
        <f>I204/$C$3*100</f>
        <v>37.617097231667721</v>
      </c>
      <c r="K204" s="5">
        <f>I204/$C$1*100</f>
        <v>20.877488963575583</v>
      </c>
    </row>
    <row r="205" spans="1:11" x14ac:dyDescent="0.25">
      <c r="A205">
        <v>198</v>
      </c>
      <c r="B205">
        <v>2218</v>
      </c>
      <c r="E205">
        <f>'Methane Generation Model'!$B$17-0.012*'Model Extrapolation'!$B205</f>
        <v>7.233523890602136</v>
      </c>
      <c r="F205" s="1">
        <f t="shared" si="13"/>
        <v>1385.0948369400651</v>
      </c>
      <c r="G205" s="1">
        <f t="shared" si="14"/>
        <v>3809.0108015851788</v>
      </c>
      <c r="H205">
        <f t="shared" si="12"/>
        <v>9.2921521213199118E-2</v>
      </c>
      <c r="I205" s="1">
        <f t="shared" si="15"/>
        <v>4843012.0723076789</v>
      </c>
      <c r="J205" s="5">
        <f>I205/$C$3*100</f>
        <v>37.657484691093039</v>
      </c>
      <c r="K205" s="5">
        <f>I205/$C$1*100</f>
        <v>20.899904003556639</v>
      </c>
    </row>
    <row r="206" spans="1:11" x14ac:dyDescent="0.25">
      <c r="A206">
        <v>199</v>
      </c>
      <c r="B206">
        <v>2219</v>
      </c>
      <c r="E206">
        <f>'Methane Generation Model'!$B$17-0.012*'Model Extrapolation'!$B206</f>
        <v>7.2215238906021355</v>
      </c>
      <c r="F206" s="1">
        <f t="shared" si="13"/>
        <v>1368.5730280115858</v>
      </c>
      <c r="G206" s="1">
        <f t="shared" si="14"/>
        <v>3763.5758270318611</v>
      </c>
      <c r="H206">
        <f t="shared" si="12"/>
        <v>9.1813126626861821E-2</v>
      </c>
      <c r="I206" s="1">
        <f t="shared" si="15"/>
        <v>4848144.2211627215</v>
      </c>
      <c r="J206" s="5">
        <f>I206/$C$3*100</f>
        <v>37.697390397305561</v>
      </c>
      <c r="K206" s="5">
        <f>I206/$C$1*100</f>
        <v>20.922051670504587</v>
      </c>
    </row>
    <row r="207" spans="1:11" x14ac:dyDescent="0.25">
      <c r="A207">
        <v>200</v>
      </c>
      <c r="B207">
        <v>2220</v>
      </c>
      <c r="E207">
        <f>'Methane Generation Model'!$B$17-0.012*'Model Extrapolation'!$B207</f>
        <v>7.2095238906021351</v>
      </c>
      <c r="F207" s="1">
        <f t="shared" si="13"/>
        <v>1352.2482959640458</v>
      </c>
      <c r="G207" s="1">
        <f t="shared" si="14"/>
        <v>3718.6828139011259</v>
      </c>
      <c r="H207">
        <f t="shared" si="12"/>
        <v>9.0717953289412637E-2</v>
      </c>
      <c r="I207" s="1">
        <f t="shared" si="15"/>
        <v>4853215.1522725867</v>
      </c>
      <c r="J207" s="5">
        <f>I207/$C$3*100</f>
        <v>37.736820096795931</v>
      </c>
      <c r="K207" s="5">
        <f>I207/$C$1*100</f>
        <v>20.943935153721739</v>
      </c>
    </row>
    <row r="208" spans="1:11" x14ac:dyDescent="0.25">
      <c r="A208">
        <v>201</v>
      </c>
      <c r="B208">
        <v>2221</v>
      </c>
      <c r="E208">
        <f>'Methane Generation Model'!$B$17-0.012*'Model Extrapolation'!$B208</f>
        <v>7.1975238906021346</v>
      </c>
      <c r="F208" s="1">
        <f t="shared" si="13"/>
        <v>1336.1182900078209</v>
      </c>
      <c r="G208" s="1">
        <f t="shared" si="14"/>
        <v>3674.3252975215073</v>
      </c>
      <c r="H208">
        <f t="shared" si="12"/>
        <v>8.9635843493998502E-2</v>
      </c>
      <c r="I208" s="1">
        <f t="shared" si="15"/>
        <v>4858225.5958601162</v>
      </c>
      <c r="J208" s="5">
        <f>I208/$C$3*100</f>
        <v>37.775779467509011</v>
      </c>
      <c r="K208" s="5">
        <f>I208/$C$1*100</f>
        <v>20.965557604467502</v>
      </c>
    </row>
    <row r="209" spans="1:11" x14ac:dyDescent="0.25">
      <c r="A209">
        <v>202</v>
      </c>
      <c r="B209">
        <v>2222</v>
      </c>
      <c r="E209">
        <f>'Methane Generation Model'!$B$17-0.012*'Model Extrapolation'!$B209</f>
        <v>7.1855238906021341</v>
      </c>
      <c r="F209" s="1">
        <f t="shared" si="13"/>
        <v>1320.1806873941807</v>
      </c>
      <c r="G209" s="1">
        <f t="shared" si="14"/>
        <v>3630.4968903339968</v>
      </c>
      <c r="H209">
        <f t="shared" si="12"/>
        <v>8.8566641414939001E-2</v>
      </c>
      <c r="I209" s="1">
        <f t="shared" si="15"/>
        <v>4863176.2734378446</v>
      </c>
      <c r="J209" s="5">
        <f>I209/$C$3*100</f>
        <v>37.814274119661519</v>
      </c>
      <c r="K209" s="5">
        <f>I209/$C$1*100</f>
        <v>20.98692213641214</v>
      </c>
    </row>
    <row r="210" spans="1:11" x14ac:dyDescent="0.25">
      <c r="A210">
        <v>203</v>
      </c>
      <c r="B210">
        <v>2223</v>
      </c>
      <c r="E210">
        <f>'Methane Generation Model'!$B$17-0.012*'Model Extrapolation'!$B210</f>
        <v>7.1735238906021337</v>
      </c>
      <c r="F210" s="1">
        <f t="shared" si="13"/>
        <v>1304.4331930808085</v>
      </c>
      <c r="G210" s="1">
        <f t="shared" si="14"/>
        <v>3587.1912809722235</v>
      </c>
      <c r="H210">
        <f t="shared" si="12"/>
        <v>8.7510193085287138E-2</v>
      </c>
      <c r="I210" s="1">
        <f t="shared" si="15"/>
        <v>4868067.8979118979</v>
      </c>
      <c r="J210" s="5">
        <f>I210/$C$3*100</f>
        <v>37.852309596549858</v>
      </c>
      <c r="K210" s="5">
        <f>I210/$C$1*100</f>
        <v>21.008031826085173</v>
      </c>
    </row>
    <row r="211" spans="1:11" x14ac:dyDescent="0.25">
      <c r="A211">
        <v>204</v>
      </c>
      <c r="B211">
        <v>2224</v>
      </c>
      <c r="E211">
        <f>'Methane Generation Model'!$B$17-0.012*'Model Extrapolation'!$B211</f>
        <v>7.1615238906021368</v>
      </c>
      <c r="F211" s="1">
        <f t="shared" si="13"/>
        <v>1288.8735394013156</v>
      </c>
      <c r="G211" s="1">
        <f t="shared" si="14"/>
        <v>3544.4022333536177</v>
      </c>
      <c r="H211">
        <f t="shared" si="12"/>
        <v>8.6466346374658193E-2</v>
      </c>
      <c r="I211" s="1">
        <f t="shared" si="15"/>
        <v>4872901.1736846529</v>
      </c>
      <c r="J211" s="5">
        <f>I211/$C$3*100</f>
        <v>37.889891375348448</v>
      </c>
      <c r="K211" s="5">
        <f>I211/$C$1*100</f>
        <v>21.028889713318389</v>
      </c>
    </row>
    <row r="212" spans="1:11" x14ac:dyDescent="0.25">
      <c r="A212">
        <v>205</v>
      </c>
      <c r="B212">
        <v>2225</v>
      </c>
      <c r="E212">
        <f>'Methane Generation Model'!$B$17-0.012*'Model Extrapolation'!$B212</f>
        <v>7.1495238906021363</v>
      </c>
      <c r="F212" s="1">
        <f t="shared" si="13"/>
        <v>1273.4994857386764</v>
      </c>
      <c r="G212" s="1">
        <f t="shared" si="14"/>
        <v>3502.1235857813599</v>
      </c>
      <c r="H212">
        <f t="shared" si="12"/>
        <v>8.5434950967321469E-2</v>
      </c>
      <c r="I212" s="1">
        <f t="shared" si="15"/>
        <v>4877676.7967561726</v>
      </c>
      <c r="J212" s="5">
        <f>I212/$C$3*100</f>
        <v>37.927024867898361</v>
      </c>
      <c r="K212" s="5">
        <f>I212/$C$1*100</f>
        <v>21.04949880168359</v>
      </c>
    </row>
    <row r="213" spans="1:11" x14ac:dyDescent="0.25">
      <c r="A213">
        <v>206</v>
      </c>
      <c r="B213">
        <v>2226</v>
      </c>
      <c r="E213">
        <f>'Methane Generation Model'!$B$17-0.012*'Model Extrapolation'!$B213</f>
        <v>7.1375238906021359</v>
      </c>
      <c r="F213" s="1">
        <f t="shared" si="13"/>
        <v>1258.3088182026011</v>
      </c>
      <c r="G213" s="1">
        <f t="shared" si="14"/>
        <v>3460.3492500571529</v>
      </c>
      <c r="H213">
        <f t="shared" si="12"/>
        <v>8.441585834055633E-2</v>
      </c>
      <c r="I213" s="1">
        <f t="shared" si="15"/>
        <v>4882395.4548244318</v>
      </c>
      <c r="J213" s="5">
        <f>I213/$C$3*100</f>
        <v>37.963715421486697</v>
      </c>
      <c r="K213" s="5">
        <f>I213/$C$1*100</f>
        <v>21.069862058925118</v>
      </c>
    </row>
    <row r="214" spans="1:11" x14ac:dyDescent="0.25">
      <c r="A214">
        <v>207</v>
      </c>
      <c r="B214">
        <v>2227</v>
      </c>
      <c r="E214">
        <f>'Methane Generation Model'!$B$17-0.012*'Model Extrapolation'!$B214</f>
        <v>7.1255238906021354</v>
      </c>
      <c r="F214" s="1">
        <f t="shared" si="13"/>
        <v>1243.2993493107149</v>
      </c>
      <c r="G214" s="1">
        <f t="shared" si="14"/>
        <v>3419.0732106044661</v>
      </c>
      <c r="H214">
        <f t="shared" si="12"/>
        <v>8.3408921743263531E-2</v>
      </c>
      <c r="I214" s="1">
        <f t="shared" si="15"/>
        <v>4887057.8273843471</v>
      </c>
      <c r="J214" s="5">
        <f>I214/$C$3*100</f>
        <v>37.999968319616592</v>
      </c>
      <c r="K214" s="5">
        <f>I214/$C$1*100</f>
        <v>21.089982417387208</v>
      </c>
    </row>
    <row r="215" spans="1:11" x14ac:dyDescent="0.25">
      <c r="A215">
        <v>208</v>
      </c>
      <c r="B215">
        <v>2228</v>
      </c>
      <c r="E215">
        <f>'Methane Generation Model'!$B$17-0.012*'Model Extrapolation'!$B215</f>
        <v>7.113523890602135</v>
      </c>
      <c r="F215" s="1">
        <f t="shared" si="13"/>
        <v>1228.4689176735612</v>
      </c>
      <c r="G215" s="1">
        <f t="shared" si="14"/>
        <v>3378.2895236022932</v>
      </c>
      <c r="H215">
        <f t="shared" si="12"/>
        <v>8.2413996174833082E-2</v>
      </c>
      <c r="I215" s="1">
        <f t="shared" si="15"/>
        <v>4891664.585825623</v>
      </c>
      <c r="J215" s="5">
        <f>I215/$C$3*100</f>
        <v>38.035788782767995</v>
      </c>
      <c r="K215" s="5">
        <f>I215/$C$1*100</f>
        <v>21.109862774436237</v>
      </c>
    </row>
    <row r="216" spans="1:11" x14ac:dyDescent="0.25">
      <c r="A216">
        <v>209</v>
      </c>
      <c r="B216">
        <v>2229</v>
      </c>
      <c r="E216">
        <f>'Methane Generation Model'!$B$17-0.012*'Model Extrapolation'!$B216</f>
        <v>7.1015238906021345</v>
      </c>
      <c r="F216" s="1">
        <f t="shared" si="13"/>
        <v>1213.8153876833571</v>
      </c>
      <c r="G216" s="1">
        <f t="shared" si="14"/>
        <v>3337.9923161292322</v>
      </c>
      <c r="H216">
        <f t="shared" si="12"/>
        <v>8.1430938364263891E-2</v>
      </c>
      <c r="I216" s="1">
        <f t="shared" si="15"/>
        <v>4896216.3935294356</v>
      </c>
      <c r="J216" s="5">
        <f>I216/$C$3*100</f>
        <v>38.071181969149507</v>
      </c>
      <c r="K216" s="5">
        <f>I216/$C$1*100</f>
        <v>21.129505992877977</v>
      </c>
    </row>
    <row r="217" spans="1:11" x14ac:dyDescent="0.25">
      <c r="A217">
        <v>210</v>
      </c>
      <c r="B217">
        <v>2230</v>
      </c>
      <c r="E217">
        <f>'Methane Generation Model'!$B$17-0.012*'Model Extrapolation'!$B217</f>
        <v>7.0895238906021341</v>
      </c>
      <c r="F217" s="1">
        <f t="shared" si="13"/>
        <v>1199.3366492064624</v>
      </c>
      <c r="G217" s="1">
        <f t="shared" si="14"/>
        <v>3298.1757853177714</v>
      </c>
      <c r="H217">
        <f t="shared" si="12"/>
        <v>8.0459606749532481E-2</v>
      </c>
      <c r="I217" s="1">
        <f t="shared" si="15"/>
        <v>4900713.9059639601</v>
      </c>
      <c r="J217" s="5">
        <f>I217/$C$3*100</f>
        <v>38.106152975441141</v>
      </c>
      <c r="K217" s="5">
        <f>I217/$C$1*100</f>
        <v>21.148914901369832</v>
      </c>
    </row>
    <row r="218" spans="1:11" x14ac:dyDescent="0.25">
      <c r="A218">
        <v>211</v>
      </c>
      <c r="B218">
        <v>2231</v>
      </c>
      <c r="E218">
        <f>'Methane Generation Model'!$B$17-0.012*'Model Extrapolation'!$B218</f>
        <v>7.0775238906021336</v>
      </c>
      <c r="F218" s="1">
        <f t="shared" si="13"/>
        <v>1185.0306172795169</v>
      </c>
      <c r="G218" s="1">
        <f t="shared" si="14"/>
        <v>3258.8341975186718</v>
      </c>
      <c r="H218">
        <f t="shared" si="12"/>
        <v>7.9499861457207846E-2</v>
      </c>
      <c r="I218" s="1">
        <f t="shared" si="15"/>
        <v>4905157.7707787585</v>
      </c>
      <c r="J218" s="5">
        <f>I218/$C$3*100</f>
        <v>38.140706837528214</v>
      </c>
      <c r="K218" s="5">
        <f>I218/$C$1*100</f>
        <v>21.16809229482816</v>
      </c>
    </row>
    <row r="219" spans="1:11" x14ac:dyDescent="0.25">
      <c r="A219">
        <v>212</v>
      </c>
      <c r="B219">
        <v>2232</v>
      </c>
      <c r="E219">
        <f>'Methane Generation Model'!$B$17-0.012*'Model Extrapolation'!$B219</f>
        <v>7.0655238906021367</v>
      </c>
      <c r="F219" s="1">
        <f t="shared" si="13"/>
        <v>1170.895231809207</v>
      </c>
      <c r="G219" s="1">
        <f t="shared" si="14"/>
        <v>3219.9618874753191</v>
      </c>
      <c r="H219">
        <f t="shared" si="12"/>
        <v>7.8551564282309791E-2</v>
      </c>
      <c r="I219" s="1">
        <f t="shared" si="15"/>
        <v>4909548.627898043</v>
      </c>
      <c r="J219" s="5">
        <f>I219/$C$3*100</f>
        <v>38.174848531226587</v>
      </c>
      <c r="K219" s="5">
        <f>I219/$C$1*100</f>
        <v>21.187040934830755</v>
      </c>
    </row>
    <row r="220" spans="1:11" x14ac:dyDescent="0.25">
      <c r="A220">
        <v>213</v>
      </c>
      <c r="B220">
        <v>2233</v>
      </c>
      <c r="E220">
        <f>'Methane Generation Model'!$B$17-0.012*'Model Extrapolation'!$B220</f>
        <v>7.0535238906021362</v>
      </c>
      <c r="F220" s="1">
        <f t="shared" si="13"/>
        <v>1156.9284572755898</v>
      </c>
      <c r="G220" s="1">
        <f t="shared" si="14"/>
        <v>3181.5532575078719</v>
      </c>
      <c r="H220">
        <f t="shared" si="12"/>
        <v>7.7614578668405848E-2</v>
      </c>
      <c r="I220" s="1">
        <f t="shared" si="15"/>
        <v>4913887.1096128272</v>
      </c>
      <c r="J220" s="5">
        <f>I220/$C$3*100</f>
        <v>38.208582972999146</v>
      </c>
      <c r="K220" s="5">
        <f>I220/$C$1*100</f>
        <v>21.205763550014524</v>
      </c>
    </row>
    <row r="221" spans="1:11" x14ac:dyDescent="0.25">
      <c r="A221">
        <v>214</v>
      </c>
      <c r="B221">
        <v>2234</v>
      </c>
      <c r="E221">
        <f>'Methane Generation Model'!$B$17-0.012*'Model Extrapolation'!$B221</f>
        <v>7.0415238906021358</v>
      </c>
      <c r="F221" s="1">
        <f t="shared" si="13"/>
        <v>1143.1282824390023</v>
      </c>
      <c r="G221" s="1">
        <f t="shared" si="14"/>
        <v>3143.6027767072565</v>
      </c>
      <c r="H221">
        <f t="shared" si="12"/>
        <v>7.6688769687948785E-2</v>
      </c>
      <c r="I221" s="1">
        <f t="shared" si="15"/>
        <v>4918173.8406719733</v>
      </c>
      <c r="J221" s="5">
        <f>I221/$C$3*100</f>
        <v>38.241915020663789</v>
      </c>
      <c r="K221" s="5">
        <f>I221/$C$1*100</f>
        <v>21.224262836468405</v>
      </c>
    </row>
    <row r="222" spans="1:11" x14ac:dyDescent="0.25">
      <c r="A222">
        <v>215</v>
      </c>
      <c r="B222">
        <v>2235</v>
      </c>
      <c r="E222">
        <f>'Methane Generation Model'!$B$17-0.012*'Model Extrapolation'!$B222</f>
        <v>7.0295238906021353</v>
      </c>
      <c r="F222" s="1">
        <f t="shared" si="13"/>
        <v>1129.4927200504212</v>
      </c>
      <c r="G222" s="1">
        <f t="shared" si="14"/>
        <v>3106.1049801386584</v>
      </c>
      <c r="H222">
        <f t="shared" si="12"/>
        <v>7.577400402284562E-2</v>
      </c>
      <c r="I222" s="1">
        <f t="shared" si="15"/>
        <v>4922409.4383721631</v>
      </c>
      <c r="J222" s="5">
        <f>I222/$C$3*100</f>
        <v>38.274849474093003</v>
      </c>
      <c r="K222" s="5">
        <f>I222/$C$1*100</f>
        <v>21.242541458121618</v>
      </c>
    </row>
    <row r="223" spans="1:11" x14ac:dyDescent="0.25">
      <c r="A223">
        <v>216</v>
      </c>
      <c r="B223">
        <v>2236</v>
      </c>
      <c r="E223">
        <f>'Methane Generation Model'!$B$17-0.012*'Model Extrapolation'!$B223</f>
        <v>7.0175238906021349</v>
      </c>
      <c r="F223" s="1">
        <f t="shared" si="13"/>
        <v>1116.0198065653001</v>
      </c>
      <c r="G223" s="1">
        <f t="shared" si="14"/>
        <v>3069.0544680545754</v>
      </c>
      <c r="H223">
        <f t="shared" si="12"/>
        <v>7.487014994525984E-2</v>
      </c>
      <c r="I223" s="1">
        <f t="shared" si="15"/>
        <v>4926594.5126467831</v>
      </c>
      <c r="J223" s="5">
        <f>I223/$C$3*100</f>
        <v>38.307391075904974</v>
      </c>
      <c r="K223" s="5">
        <f>I223/$C$1*100</f>
        <v>21.260602047127257</v>
      </c>
    </row>
    <row r="224" spans="1:11" x14ac:dyDescent="0.25">
      <c r="A224">
        <v>217</v>
      </c>
      <c r="B224">
        <v>2237</v>
      </c>
      <c r="E224">
        <f>'Methane Generation Model'!$B$17-0.012*'Model Extrapolation'!$B224</f>
        <v>7.0055238906021344</v>
      </c>
      <c r="F224" s="1">
        <f t="shared" si="13"/>
        <v>1102.7076018608161</v>
      </c>
      <c r="G224" s="1">
        <f t="shared" si="14"/>
        <v>3032.4459051172444</v>
      </c>
      <c r="H224">
        <f t="shared" si="12"/>
        <v>7.3977077298642446E-2</v>
      </c>
      <c r="I224" s="1">
        <f t="shared" si="15"/>
        <v>4930729.6661537616</v>
      </c>
      <c r="J224" s="5">
        <f>I224/$C$3*100</f>
        <v>38.339544512146595</v>
      </c>
      <c r="K224" s="5">
        <f>I224/$C$1*100</f>
        <v>21.27844720424136</v>
      </c>
    </row>
    <row r="225" spans="1:11" x14ac:dyDescent="0.25">
      <c r="A225">
        <v>218</v>
      </c>
      <c r="B225">
        <v>2238</v>
      </c>
      <c r="E225">
        <f>'Methane Generation Model'!$B$17-0.012*'Model Extrapolation'!$B225</f>
        <v>6.993523890602134</v>
      </c>
      <c r="F225" s="1">
        <f t="shared" si="13"/>
        <v>1089.5541889564877</v>
      </c>
      <c r="G225" s="1">
        <f t="shared" si="14"/>
        <v>2996.2740196303412</v>
      </c>
      <c r="H225">
        <f t="shared" si="12"/>
        <v>7.3094657478989036E-2</v>
      </c>
      <c r="I225" s="1">
        <f t="shared" si="15"/>
        <v>4934815.4943623487</v>
      </c>
      <c r="J225" s="5">
        <f>I225/$C$3*100</f>
        <v>38.371314412968253</v>
      </c>
      <c r="K225" s="5">
        <f>I225/$C$1*100</f>
        <v>21.296079499197383</v>
      </c>
    </row>
    <row r="226" spans="1:11" x14ac:dyDescent="0.25">
      <c r="A226">
        <v>219</v>
      </c>
      <c r="B226">
        <v>2239</v>
      </c>
      <c r="E226">
        <f>'Methane Generation Model'!$B$17-0.012*'Model Extrapolation'!$B226</f>
        <v>6.9815238906021335</v>
      </c>
      <c r="F226" s="1">
        <f t="shared" si="13"/>
        <v>1076.557673738128</v>
      </c>
      <c r="G226" s="1">
        <f t="shared" si="14"/>
        <v>2960.5336027798521</v>
      </c>
      <c r="H226">
        <f t="shared" si="12"/>
        <v>7.2222763416320793E-2</v>
      </c>
      <c r="I226" s="1">
        <f t="shared" si="15"/>
        <v>4938852.5856388668</v>
      </c>
      <c r="J226" s="5">
        <f>I226/$C$3*100</f>
        <v>38.402705353290564</v>
      </c>
      <c r="K226" s="5">
        <f>I226/$C$1*100</f>
        <v>21.313501471076261</v>
      </c>
    </row>
    <row r="227" spans="1:11" x14ac:dyDescent="0.25">
      <c r="A227">
        <v>220</v>
      </c>
      <c r="B227">
        <v>2240</v>
      </c>
      <c r="E227">
        <f>'Methane Generation Model'!$B$17-0.012*'Model Extrapolation'!$B227</f>
        <v>6.9695238906021366</v>
      </c>
      <c r="F227" s="1">
        <f t="shared" si="13"/>
        <v>1063.7161846850906</v>
      </c>
      <c r="G227" s="1">
        <f t="shared" si="14"/>
        <v>2925.2195078839991</v>
      </c>
      <c r="H227">
        <f t="shared" si="12"/>
        <v>7.1361269556386275E-2</v>
      </c>
      <c r="I227" s="1">
        <f t="shared" si="15"/>
        <v>4942841.521331436</v>
      </c>
      <c r="J227" s="5">
        <f>I227/$C$3*100</f>
        <v>38.433721853463169</v>
      </c>
      <c r="K227" s="5">
        <f>I227/$C$1*100</f>
        <v>21.33071562867206</v>
      </c>
    </row>
    <row r="228" spans="1:11" x14ac:dyDescent="0.25">
      <c r="A228">
        <v>221</v>
      </c>
      <c r="B228">
        <v>2241</v>
      </c>
      <c r="E228">
        <f>'Methane Generation Model'!$B$17-0.012*'Model Extrapolation'!$B228</f>
        <v>6.9575238906021362</v>
      </c>
      <c r="F228" s="1">
        <f t="shared" si="13"/>
        <v>1051.0278726007548</v>
      </c>
      <c r="G228" s="1">
        <f t="shared" si="14"/>
        <v>2890.3266496520755</v>
      </c>
      <c r="H228">
        <f t="shared" si="12"/>
        <v>7.0510051842580496E-2</v>
      </c>
      <c r="I228" s="1">
        <f t="shared" si="15"/>
        <v>4946782.8758536885</v>
      </c>
      <c r="J228" s="5">
        <f>I228/$C$3*100</f>
        <v>38.464368379915697</v>
      </c>
      <c r="K228" s="5">
        <f>I228/$C$1*100</f>
        <v>21.34772445085321</v>
      </c>
    </row>
    <row r="229" spans="1:11" x14ac:dyDescent="0.25">
      <c r="A229">
        <v>222</v>
      </c>
      <c r="B229">
        <v>2242</v>
      </c>
      <c r="E229">
        <f>'Methane Generation Model'!$B$17-0.012*'Model Extrapolation'!$B229</f>
        <v>6.9455238906021357</v>
      </c>
      <c r="F229" s="1">
        <f t="shared" si="13"/>
        <v>1038.490910346258</v>
      </c>
      <c r="G229" s="1">
        <f t="shared" si="14"/>
        <v>2855.8500034522094</v>
      </c>
      <c r="H229">
        <f t="shared" si="12"/>
        <v>6.9668987698081997E-2</v>
      </c>
      <c r="I229" s="1">
        <f t="shared" si="15"/>
        <v>4950677.2167674871</v>
      </c>
      <c r="J229" s="5">
        <f>I229/$C$3*100</f>
        <v>38.494649345800923</v>
      </c>
      <c r="K229" s="5">
        <f>I229/$C$1*100</f>
        <v>21.364530386919512</v>
      </c>
    </row>
    <row r="230" spans="1:11" x14ac:dyDescent="0.25">
      <c r="A230">
        <v>223</v>
      </c>
      <c r="B230">
        <v>2243</v>
      </c>
      <c r="E230">
        <f>'Methane Generation Model'!$B$17-0.012*'Model Extrapolation'!$B230</f>
        <v>6.9335238906021353</v>
      </c>
      <c r="F230" s="1">
        <f t="shared" si="13"/>
        <v>1026.1034925773724</v>
      </c>
      <c r="G230" s="1">
        <f t="shared" si="14"/>
        <v>2821.7846045877741</v>
      </c>
      <c r="H230">
        <f t="shared" si="12"/>
        <v>6.8837956008200626E-2</v>
      </c>
      <c r="I230" s="1">
        <f t="shared" si="15"/>
        <v>4954525.1048646523</v>
      </c>
      <c r="J230" s="5">
        <f>I230/$C$3*100</f>
        <v>38.52456911163025</v>
      </c>
      <c r="K230" s="5">
        <f>I230/$C$1*100</f>
        <v>21.381135856954785</v>
      </c>
    </row>
    <row r="231" spans="1:11" x14ac:dyDescent="0.25">
      <c r="A231">
        <v>224</v>
      </c>
      <c r="B231">
        <v>2244</v>
      </c>
      <c r="E231">
        <f>'Methane Generation Model'!$B$17-0.012*'Model Extrapolation'!$B231</f>
        <v>6.9215238906021348</v>
      </c>
      <c r="F231" s="1">
        <f t="shared" si="13"/>
        <v>1013.8638354845331</v>
      </c>
      <c r="G231" s="1">
        <f t="shared" si="14"/>
        <v>2788.125547582466</v>
      </c>
      <c r="H231">
        <f t="shared" si="12"/>
        <v>6.8016837102936975E-2</v>
      </c>
      <c r="I231" s="1">
        <f t="shared" si="15"/>
        <v>4958327.0942477193</v>
      </c>
      <c r="J231" s="5">
        <f>I231/$C$3*100</f>
        <v>38.554131985901648</v>
      </c>
      <c r="K231" s="5">
        <f>I231/$C$1*100</f>
        <v>21.397543252175417</v>
      </c>
    </row>
    <row r="232" spans="1:11" x14ac:dyDescent="0.25">
      <c r="A232">
        <v>225</v>
      </c>
      <c r="B232">
        <v>2245</v>
      </c>
      <c r="E232">
        <f>'Methane Generation Model'!$B$17-0.012*'Model Extrapolation'!$B232</f>
        <v>6.9095238906021343</v>
      </c>
      <c r="F232" s="1">
        <f t="shared" si="13"/>
        <v>1001.7701765359687</v>
      </c>
      <c r="G232" s="1">
        <f t="shared" si="14"/>
        <v>2754.8679854739139</v>
      </c>
      <c r="H232">
        <f t="shared" si="12"/>
        <v>6.7205512739749812E-2</v>
      </c>
      <c r="I232" s="1">
        <f t="shared" si="15"/>
        <v>4962083.7324097296</v>
      </c>
      <c r="J232" s="5">
        <f>I232/$C$3*100</f>
        <v>38.583342225720131</v>
      </c>
      <c r="K232" s="5">
        <f>I232/$C$1*100</f>
        <v>21.413754935274675</v>
      </c>
    </row>
    <row r="233" spans="1:11" x14ac:dyDescent="0.25">
      <c r="A233">
        <v>226</v>
      </c>
      <c r="B233">
        <v>2246</v>
      </c>
      <c r="E233">
        <f>'Methane Generation Model'!$B$17-0.012*'Model Extrapolation'!$B233</f>
        <v>6.8975238906021339</v>
      </c>
      <c r="F233" s="1">
        <f t="shared" si="13"/>
        <v>989.82077422389273</v>
      </c>
      <c r="G233" s="1">
        <f t="shared" si="14"/>
        <v>2722.0071291157051</v>
      </c>
      <c r="H233">
        <f t="shared" si="12"/>
        <v>6.6403866086528873E-2</v>
      </c>
      <c r="I233" s="1">
        <f t="shared" si="15"/>
        <v>4965795.5603130693</v>
      </c>
      <c r="J233" s="5">
        <f>I233/$C$3*100</f>
        <v>38.612204037410677</v>
      </c>
      <c r="K233" s="5">
        <f>I233/$C$1*100</f>
        <v>21.429773240762927</v>
      </c>
    </row>
    <row r="234" spans="1:11" x14ac:dyDescent="0.25">
      <c r="A234">
        <v>227</v>
      </c>
      <c r="B234">
        <v>2247</v>
      </c>
      <c r="E234">
        <f>'Methane Generation Model'!$B$17-0.012*'Model Extrapolation'!$B234</f>
        <v>6.8855238906021334</v>
      </c>
      <c r="F234" s="1">
        <f t="shared" si="13"/>
        <v>978.01390781372345</v>
      </c>
      <c r="G234" s="1">
        <f t="shared" si="14"/>
        <v>2689.5382464877393</v>
      </c>
      <c r="H234">
        <f t="shared" si="12"/>
        <v>6.5611781704770805E-2</v>
      </c>
      <c r="I234" s="1">
        <f t="shared" si="15"/>
        <v>4969463.1124673709</v>
      </c>
      <c r="J234" s="5">
        <f>I234/$C$3*100</f>
        <v>38.640721577124054</v>
      </c>
      <c r="K234" s="5">
        <f>I234/$C$1*100</f>
        <v>21.445600475303848</v>
      </c>
    </row>
    <row r="235" spans="1:11" x14ac:dyDescent="0.25">
      <c r="A235">
        <v>228</v>
      </c>
      <c r="B235">
        <v>2248</v>
      </c>
      <c r="E235">
        <f>'Methane Generation Model'!$B$17-0.012*'Model Extrapolation'!$B235</f>
        <v>6.8735238906021365</v>
      </c>
      <c r="F235" s="1">
        <f t="shared" si="13"/>
        <v>966.34787709629893</v>
      </c>
      <c r="G235" s="1">
        <f t="shared" si="14"/>
        <v>2657.4566620148221</v>
      </c>
      <c r="H235">
        <f t="shared" si="12"/>
        <v>6.482914553295617E-2</v>
      </c>
      <c r="I235" s="1">
        <f t="shared" si="15"/>
        <v>4973086.9170064824</v>
      </c>
      <c r="J235" s="5">
        <f>I235/$C$3*100</f>
        <v>38.66889895143526</v>
      </c>
      <c r="K235" s="5">
        <f>I235/$C$1*100</f>
        <v>21.461238918046568</v>
      </c>
    </row>
    <row r="236" spans="1:11" x14ac:dyDescent="0.25">
      <c r="A236">
        <v>229</v>
      </c>
      <c r="B236">
        <v>2249</v>
      </c>
      <c r="E236">
        <f>'Methane Generation Model'!$B$17-0.012*'Model Extrapolation'!$B236</f>
        <v>6.8615238906021361</v>
      </c>
      <c r="F236" s="1">
        <f t="shared" si="13"/>
        <v>954.82100214303</v>
      </c>
      <c r="G236" s="1">
        <f t="shared" si="14"/>
        <v>2625.7577558933326</v>
      </c>
      <c r="H236">
        <f t="shared" si="12"/>
        <v>6.4055844870123349E-2</v>
      </c>
      <c r="I236" s="1">
        <f t="shared" si="15"/>
        <v>4976667.4957645191</v>
      </c>
      <c r="J236" s="5">
        <f>I236/$C$3*100</f>
        <v>38.696740217934881</v>
      </c>
      <c r="K236" s="5">
        <f>I236/$C$1*100</f>
        <v>21.476690820953863</v>
      </c>
    </row>
    <row r="237" spans="1:11" x14ac:dyDescent="0.25">
      <c r="A237">
        <v>230</v>
      </c>
      <c r="B237">
        <v>2250</v>
      </c>
      <c r="E237">
        <f>'Methane Generation Model'!$B$17-0.012*'Model Extrapolation'!$B237</f>
        <v>6.8495238906021356</v>
      </c>
      <c r="F237" s="1">
        <f t="shared" si="13"/>
        <v>943.43162306400825</v>
      </c>
      <c r="G237" s="1">
        <f t="shared" si="14"/>
        <v>2594.4369634260229</v>
      </c>
      <c r="H237">
        <f t="shared" si="12"/>
        <v>6.3291768359640843E-2</v>
      </c>
      <c r="I237" s="1">
        <f t="shared" si="15"/>
        <v>4980205.364351009</v>
      </c>
      <c r="J237" s="5">
        <f>I237/$C$3*100</f>
        <v>38.724249385813408</v>
      </c>
      <c r="K237" s="5">
        <f>I237/$C$1*100</f>
        <v>21.491958409126443</v>
      </c>
    </row>
    <row r="238" spans="1:11" x14ac:dyDescent="0.25">
      <c r="A238">
        <v>231</v>
      </c>
      <c r="B238">
        <v>2251</v>
      </c>
      <c r="E238">
        <f>'Methane Generation Model'!$B$17-0.012*'Model Extrapolation'!$B238</f>
        <v>6.8375238906021352</v>
      </c>
      <c r="F238" s="1">
        <f t="shared" si="13"/>
        <v>932.17809976896547</v>
      </c>
      <c r="G238" s="1">
        <f t="shared" si="14"/>
        <v>2563.4897743646552</v>
      </c>
      <c r="H238">
        <f t="shared" si="12"/>
        <v>6.253680597317085E-2</v>
      </c>
      <c r="I238" s="1">
        <f t="shared" si="15"/>
        <v>4983701.0322251432</v>
      </c>
      <c r="J238" s="5">
        <f>I238/$C$3*100</f>
        <v>38.751430416438559</v>
      </c>
      <c r="K238" s="5">
        <f>I238/$C$1*100</f>
        <v>21.507043881123401</v>
      </c>
    </row>
    <row r="239" spans="1:11" x14ac:dyDescent="0.25">
      <c r="A239">
        <v>232</v>
      </c>
      <c r="B239">
        <v>2252</v>
      </c>
      <c r="E239">
        <f>'Methane Generation Model'!$B$17-0.012*'Model Extrapolation'!$B239</f>
        <v>6.8255238906021347</v>
      </c>
      <c r="F239" s="1">
        <f t="shared" si="13"/>
        <v>921.05881173110083</v>
      </c>
      <c r="G239" s="1">
        <f t="shared" si="14"/>
        <v>2532.9117322605271</v>
      </c>
      <c r="H239">
        <f t="shared" si="12"/>
        <v>6.17908489948251E-2</v>
      </c>
      <c r="I239" s="1">
        <f t="shared" si="15"/>
        <v>4987155.002769134</v>
      </c>
      <c r="J239" s="5">
        <f>I239/$C$3*100</f>
        <v>38.778287223925687</v>
      </c>
      <c r="K239" s="5">
        <f>I239/$C$1*100</f>
        <v>21.521949409278758</v>
      </c>
    </row>
    <row r="240" spans="1:11" x14ac:dyDescent="0.25">
      <c r="A240">
        <v>233</v>
      </c>
      <c r="B240">
        <v>2253</v>
      </c>
      <c r="E240">
        <f>'Methane Generation Model'!$B$17-0.012*'Model Extrapolation'!$B240</f>
        <v>6.8135238906021343</v>
      </c>
      <c r="F240" s="1">
        <f t="shared" si="13"/>
        <v>910.07215775372276</v>
      </c>
      <c r="G240" s="1">
        <f t="shared" si="14"/>
        <v>2502.6984338227376</v>
      </c>
      <c r="H240">
        <f t="shared" si="12"/>
        <v>6.1053790005509707E-2</v>
      </c>
      <c r="I240" s="1">
        <f t="shared" si="15"/>
        <v>4990567.7733607106</v>
      </c>
      <c r="J240" s="5">
        <f>I240/$C$3*100</f>
        <v>38.804823675701513</v>
      </c>
      <c r="K240" s="5">
        <f>I240/$C$1*100</f>
        <v>21.536677140014337</v>
      </c>
    </row>
    <row r="241" spans="1:11" x14ac:dyDescent="0.25">
      <c r="A241">
        <v>234</v>
      </c>
      <c r="B241">
        <v>2254</v>
      </c>
      <c r="E241">
        <f>'Methane Generation Model'!$B$17-0.012*'Model Extrapolation'!$B241</f>
        <v>6.8015238906021338</v>
      </c>
      <c r="F241" s="1">
        <f t="shared" si="13"/>
        <v>899.21655573967348</v>
      </c>
      <c r="G241" s="1">
        <f t="shared" si="14"/>
        <v>2472.8455282841019</v>
      </c>
      <c r="H241">
        <f t="shared" si="12"/>
        <v>6.0325522867456557E-2</v>
      </c>
      <c r="I241" s="1">
        <f t="shared" si="15"/>
        <v>4993939.8354447344</v>
      </c>
      <c r="J241" s="5">
        <f>I241/$C$3*100</f>
        <v>38.831043593060919</v>
      </c>
      <c r="K241" s="5">
        <f>I241/$C$1*100</f>
        <v>21.55122919414881</v>
      </c>
    </row>
    <row r="242" spans="1:11" x14ac:dyDescent="0.25">
      <c r="A242">
        <v>235</v>
      </c>
      <c r="B242">
        <v>2255</v>
      </c>
      <c r="E242">
        <f>'Methane Generation Model'!$B$17-0.012*'Model Extrapolation'!$B242</f>
        <v>6.7895238906021333</v>
      </c>
      <c r="F242" s="1">
        <f t="shared" si="13"/>
        <v>888.49044246350445</v>
      </c>
      <c r="G242" s="1">
        <f t="shared" si="14"/>
        <v>2443.3487167746371</v>
      </c>
      <c r="H242">
        <f t="shared" si="12"/>
        <v>5.960594270893934E-2</v>
      </c>
      <c r="I242" s="1">
        <f t="shared" si="15"/>
        <v>4997271.6746039726</v>
      </c>
      <c r="J242" s="5">
        <f>I242/$C$3*100</f>
        <v>38.856950751717335</v>
      </c>
      <c r="K242" s="5">
        <f>I242/$C$1*100</f>
        <v>21.565607667203121</v>
      </c>
    </row>
    <row r="243" spans="1:11" x14ac:dyDescent="0.25">
      <c r="A243">
        <v>236</v>
      </c>
      <c r="B243">
        <v>2256</v>
      </c>
      <c r="E243">
        <f>'Methane Generation Model'!$B$17-0.012*'Model Extrapolation'!$B243</f>
        <v>6.7775238906021364</v>
      </c>
      <c r="F243" s="1">
        <f t="shared" si="13"/>
        <v>877.89227334637212</v>
      </c>
      <c r="G243" s="1">
        <f t="shared" si="14"/>
        <v>2414.2037517025233</v>
      </c>
      <c r="H243">
        <f t="shared" si="12"/>
        <v>5.8894945909171978E-2</v>
      </c>
      <c r="I243" s="1">
        <f t="shared" si="15"/>
        <v>5000563.7706290213</v>
      </c>
      <c r="J243" s="5">
        <f>I243/$C$3*100</f>
        <v>38.882548882346363</v>
      </c>
      <c r="K243" s="5">
        <f>I243/$C$1*100</f>
        <v>21.579814629702231</v>
      </c>
    </row>
    <row r="244" spans="1:11" x14ac:dyDescent="0.25">
      <c r="A244">
        <v>237</v>
      </c>
      <c r="B244">
        <v>2257</v>
      </c>
      <c r="E244">
        <f>'Methane Generation Model'!$B$17-0.012*'Model Extrapolation'!$B244</f>
        <v>6.765523890602136</v>
      </c>
      <c r="F244" s="1">
        <f t="shared" si="13"/>
        <v>867.42052223360361</v>
      </c>
      <c r="G244" s="1">
        <f t="shared" si="14"/>
        <v>2385.4064361424098</v>
      </c>
      <c r="H244">
        <f t="shared" si="12"/>
        <v>5.8192430083386273E-2</v>
      </c>
      <c r="I244" s="1">
        <f t="shared" si="15"/>
        <v>5003816.5975873973</v>
      </c>
      <c r="J244" s="5">
        <f>I244/$C$3*100</f>
        <v>38.907841671123045</v>
      </c>
      <c r="K244" s="5">
        <f>I244/$C$1*100</f>
        <v>21.593852127473291</v>
      </c>
    </row>
    <row r="245" spans="1:11" x14ac:dyDescent="0.25">
      <c r="A245">
        <v>238</v>
      </c>
      <c r="B245">
        <v>2258</v>
      </c>
      <c r="E245">
        <f>'Methane Generation Model'!$B$17-0.012*'Model Extrapolation'!$B245</f>
        <v>6.7535238906021355</v>
      </c>
      <c r="F245" s="1">
        <f t="shared" si="13"/>
        <v>857.07368117494661</v>
      </c>
      <c r="G245" s="1">
        <f t="shared" si="14"/>
        <v>2356.9526232311032</v>
      </c>
      <c r="H245">
        <f t="shared" si="12"/>
        <v>5.7498294068089588E-2</v>
      </c>
      <c r="I245" s="1">
        <f t="shared" si="15"/>
        <v>5007030.6238918034</v>
      </c>
      <c r="J245" s="5">
        <f>I245/$C$3*100</f>
        <v>38.932832760252687</v>
      </c>
      <c r="K245" s="5">
        <f>I245/$C$1*100</f>
        <v>21.60772218194024</v>
      </c>
    </row>
    <row r="246" spans="1:11" x14ac:dyDescent="0.25">
      <c r="A246">
        <v>239</v>
      </c>
      <c r="B246">
        <v>2259</v>
      </c>
      <c r="E246">
        <f>'Methane Generation Model'!$B$17-0.012*'Model Extrapolation'!$B246</f>
        <v>6.7415238906021351</v>
      </c>
      <c r="F246" s="1">
        <f t="shared" si="13"/>
        <v>846.85026020740929</v>
      </c>
      <c r="G246" s="1">
        <f t="shared" si="14"/>
        <v>2328.8382155703757</v>
      </c>
      <c r="H246">
        <f t="shared" si="12"/>
        <v>5.6812437906496233E-2</v>
      </c>
      <c r="I246" s="1">
        <f t="shared" si="15"/>
        <v>5010206.3123675808</v>
      </c>
      <c r="J246" s="5">
        <f>I246/$C$3*100</f>
        <v>38.957525748495279</v>
      </c>
      <c r="K246" s="5">
        <f>I246/$C$1*100</f>
        <v>21.621426790414883</v>
      </c>
    </row>
    <row r="247" spans="1:11" x14ac:dyDescent="0.25">
      <c r="A247">
        <v>240</v>
      </c>
      <c r="B247">
        <v>2260</v>
      </c>
      <c r="E247">
        <f>'Methane Generation Model'!$B$17-0.012*'Model Extrapolation'!$B247</f>
        <v>6.7295238906021346</v>
      </c>
      <c r="F247" s="1">
        <f t="shared" si="13"/>
        <v>836.7487871407061</v>
      </c>
      <c r="G247" s="1">
        <f t="shared" si="14"/>
        <v>2301.0591646369417</v>
      </c>
      <c r="H247">
        <f t="shared" si="12"/>
        <v>5.6134762834133781E-2</v>
      </c>
      <c r="I247" s="1">
        <f t="shared" si="15"/>
        <v>5013344.1203193581</v>
      </c>
      <c r="J247" s="5">
        <f>I247/$C$3*100</f>
        <v>38.981924191683831</v>
      </c>
      <c r="K247" s="5">
        <f>I247/$C$1*100</f>
        <v>21.634967926384522</v>
      </c>
    </row>
    <row r="248" spans="1:11" x14ac:dyDescent="0.25">
      <c r="A248">
        <v>241</v>
      </c>
      <c r="B248">
        <v>2261</v>
      </c>
      <c r="E248">
        <f>'Methane Generation Model'!$B$17-0.012*'Model Extrapolation'!$B248</f>
        <v>6.7175238906021342</v>
      </c>
      <c r="F248" s="1">
        <f t="shared" si="13"/>
        <v>826.76780734526005</v>
      </c>
      <c r="G248" s="1">
        <f t="shared" si="14"/>
        <v>2273.6114701994652</v>
      </c>
      <c r="H248">
        <f t="shared" si="12"/>
        <v>5.5465171264620777E-2</v>
      </c>
      <c r="I248" s="1">
        <f t="shared" si="15"/>
        <v>5016444.4995969022</v>
      </c>
      <c r="J248" s="5">
        <f>I248/$C$3*100</f>
        <v>39.006031603236295</v>
      </c>
      <c r="K248" s="5">
        <f>I248/$C$1*100</f>
        <v>21.648347539796145</v>
      </c>
    </row>
    <row r="249" spans="1:11" x14ac:dyDescent="0.25">
      <c r="A249">
        <v>242</v>
      </c>
      <c r="B249">
        <v>2262</v>
      </c>
      <c r="E249">
        <f>'Methane Generation Model'!$B$17-0.012*'Model Extrapolation'!$B249</f>
        <v>6.7055238906021337</v>
      </c>
      <c r="F249" s="1">
        <f t="shared" si="13"/>
        <v>816.90588354273325</v>
      </c>
      <c r="G249" s="1">
        <f t="shared" si="14"/>
        <v>2246.4911797425166</v>
      </c>
      <c r="H249">
        <f t="shared" si="12"/>
        <v>5.4803566775614154E-2</v>
      </c>
      <c r="I249" s="1">
        <f t="shared" si="15"/>
        <v>5019507.8966601882</v>
      </c>
      <c r="J249" s="5">
        <f>I249/$C$3*100</f>
        <v>39.029851454661625</v>
      </c>
      <c r="K249" s="5">
        <f>I249/$C$1*100</f>
        <v>21.661567557337204</v>
      </c>
    </row>
    <row r="250" spans="1:11" x14ac:dyDescent="0.25">
      <c r="A250">
        <v>243</v>
      </c>
      <c r="B250">
        <v>2263</v>
      </c>
      <c r="E250">
        <f>'Methane Generation Model'!$B$17-0.012*'Model Extrapolation'!$B250</f>
        <v>6.6935238906021368</v>
      </c>
      <c r="F250" s="1">
        <f t="shared" si="13"/>
        <v>807.16159559905975</v>
      </c>
      <c r="G250" s="1">
        <f t="shared" si="14"/>
        <v>2219.6943878974143</v>
      </c>
      <c r="H250">
        <f t="shared" si="12"/>
        <v>5.4149854094924434E-2</v>
      </c>
      <c r="I250" s="1">
        <f t="shared" si="15"/>
        <v>5022534.7526436849</v>
      </c>
      <c r="J250" s="5">
        <f>I250/$C$3*100</f>
        <v>39.053387176059559</v>
      </c>
      <c r="K250" s="5">
        <f>I250/$C$1*100</f>
        <v>21.674629882713056</v>
      </c>
    </row>
    <row r="251" spans="1:11" x14ac:dyDescent="0.25">
      <c r="A251">
        <v>244</v>
      </c>
      <c r="B251">
        <v>2264</v>
      </c>
      <c r="E251">
        <f>'Methane Generation Model'!$B$17-0.012*'Model Extrapolation'!$B251</f>
        <v>6.6815238906021364</v>
      </c>
      <c r="F251" s="1">
        <f t="shared" si="13"/>
        <v>797.53354031993149</v>
      </c>
      <c r="G251" s="1">
        <f t="shared" si="14"/>
        <v>2193.2172358798116</v>
      </c>
      <c r="H251">
        <f t="shared" si="12"/>
        <v>5.3503939086795585E-2</v>
      </c>
      <c r="I251" s="1">
        <f t="shared" si="15"/>
        <v>5025525.5034198845</v>
      </c>
      <c r="J251" s="5">
        <f>I251/$C$3*100</f>
        <v>39.076642156614653</v>
      </c>
      <c r="K251" s="5">
        <f>I251/$C$1*100</f>
        <v>21.687536396921132</v>
      </c>
    </row>
    <row r="252" spans="1:11" x14ac:dyDescent="0.25">
      <c r="A252">
        <v>245</v>
      </c>
      <c r="B252">
        <v>2265</v>
      </c>
      <c r="E252">
        <f>'Methane Generation Model'!$B$17-0.012*'Model Extrapolation'!$B252</f>
        <v>6.6695238906021359</v>
      </c>
      <c r="F252" s="1">
        <f t="shared" si="13"/>
        <v>788.02033124875391</v>
      </c>
      <c r="G252" s="1">
        <f t="shared" si="14"/>
        <v>2167.0559109340734</v>
      </c>
      <c r="H252">
        <f t="shared" si="12"/>
        <v>5.2865728738350486E-2</v>
      </c>
      <c r="I252" s="1">
        <f t="shared" si="15"/>
        <v>5028480.5796620669</v>
      </c>
      <c r="J252" s="5">
        <f>I252/$C$3*100</f>
        <v>39.099619745084297</v>
      </c>
      <c r="K252" s="5">
        <f>I252/$C$1*100</f>
        <v>21.700288958521785</v>
      </c>
    </row>
    <row r="253" spans="1:11" x14ac:dyDescent="0.25">
      <c r="A253">
        <v>246</v>
      </c>
      <c r="B253">
        <v>2266</v>
      </c>
      <c r="E253">
        <f>'Methane Generation Model'!$B$17-0.012*'Model Extrapolation'!$B253</f>
        <v>6.6575238906021355</v>
      </c>
      <c r="F253" s="1">
        <f t="shared" si="13"/>
        <v>778.62059846698185</v>
      </c>
      <c r="G253" s="1">
        <f t="shared" si="14"/>
        <v>2141.2066457842002</v>
      </c>
      <c r="H253">
        <f t="shared" si="12"/>
        <v>5.2235131146196129E-2</v>
      </c>
      <c r="I253" s="1">
        <f t="shared" si="15"/>
        <v>5031400.4069063179</v>
      </c>
      <c r="J253" s="5">
        <f>I253/$C$3*100</f>
        <v>39.122323250280935</v>
      </c>
      <c r="K253" s="5">
        <f>I253/$C$1*100</f>
        <v>21.712889403905919</v>
      </c>
    </row>
    <row r="254" spans="1:11" x14ac:dyDescent="0.25">
      <c r="A254">
        <v>247</v>
      </c>
      <c r="B254">
        <v>2267</v>
      </c>
      <c r="E254">
        <f>'Methane Generation Model'!$B$17-0.012*'Model Extrapolation'!$B254</f>
        <v>6.645523890602135</v>
      </c>
      <c r="F254" s="1">
        <f t="shared" si="13"/>
        <v>769.33298839685176</v>
      </c>
      <c r="G254" s="1">
        <f t="shared" si="14"/>
        <v>2115.6657180913426</v>
      </c>
      <c r="H254">
        <f t="shared" si="12"/>
        <v>5.1612055503189556E-2</v>
      </c>
      <c r="I254" s="1">
        <f t="shared" si="15"/>
        <v>5034285.4056128068</v>
      </c>
      <c r="J254" s="5">
        <f>I254/$C$3*100</f>
        <v>39.144755941548553</v>
      </c>
      <c r="K254" s="5">
        <f>I254/$C$1*100</f>
        <v>21.72533954755945</v>
      </c>
    </row>
    <row r="255" spans="1:11" x14ac:dyDescent="0.25">
      <c r="A255">
        <v>248</v>
      </c>
      <c r="B255">
        <v>2268</v>
      </c>
      <c r="E255">
        <f>'Methane Generation Model'!$B$17-0.012*'Model Extrapolation'!$B255</f>
        <v>6.6335238906021345</v>
      </c>
      <c r="F255" s="1">
        <f t="shared" si="13"/>
        <v>760.1561636064647</v>
      </c>
      <c r="G255" s="1">
        <f t="shared" si="14"/>
        <v>2090.4294499177781</v>
      </c>
      <c r="H255">
        <f t="shared" si="12"/>
        <v>5.0996412085361507E-2</v>
      </c>
      <c r="I255" s="1">
        <f t="shared" si="15"/>
        <v>5037135.9912263313</v>
      </c>
      <c r="J255" s="5">
        <f>I255/$C$3*100</f>
        <v>39.166921049233451</v>
      </c>
      <c r="K255" s="5">
        <f>I255/$C$1*100</f>
        <v>21.737641182324566</v>
      </c>
    </row>
    <row r="256" spans="1:11" x14ac:dyDescent="0.25">
      <c r="A256">
        <v>249</v>
      </c>
      <c r="B256">
        <v>2269</v>
      </c>
      <c r="E256">
        <f>'Methane Generation Model'!$B$17-0.012*'Model Extrapolation'!$B256</f>
        <v>6.6215238906021341</v>
      </c>
      <c r="F256" s="1">
        <f t="shared" si="13"/>
        <v>751.08880261719321</v>
      </c>
      <c r="G256" s="1">
        <f t="shared" si="14"/>
        <v>2065.4942071972814</v>
      </c>
      <c r="H256">
        <f t="shared" si="12"/>
        <v>5.0388112238995982E-2</v>
      </c>
      <c r="I256" s="1">
        <f t="shared" si="15"/>
        <v>5039952.5742361452</v>
      </c>
      <c r="J256" s="5">
        <f>I256/$C$3*100</f>
        <v>39.188821765149427</v>
      </c>
      <c r="K256" s="5">
        <f>I256/$C$1*100</f>
        <v>21.749796079657933</v>
      </c>
    </row>
    <row r="257" spans="1:11" x14ac:dyDescent="0.25">
      <c r="A257">
        <v>250</v>
      </c>
      <c r="B257">
        <v>2270</v>
      </c>
      <c r="E257">
        <f>'Methane Generation Model'!$B$17-0.012*'Model Extrapolation'!$B257</f>
        <v>6.6095238906021336</v>
      </c>
      <c r="F257" s="1">
        <f t="shared" si="13"/>
        <v>742.12959971338614</v>
      </c>
      <c r="G257" s="1">
        <f t="shared" si="14"/>
        <v>2040.856399211812</v>
      </c>
      <c r="H257">
        <f t="shared" si="12"/>
        <v>4.9787068367863938E-2</v>
      </c>
      <c r="I257" s="1">
        <f t="shared" si="15"/>
        <v>5042735.560235071</v>
      </c>
      <c r="J257" s="5">
        <f>I257/$C$3*100</f>
        <v>39.210461243037443</v>
      </c>
      <c r="K257" s="5">
        <f>I257/$C$1*100</f>
        <v>21.761805989885779</v>
      </c>
    </row>
    <row r="258" spans="1:11" x14ac:dyDescent="0.25">
      <c r="A258">
        <v>251</v>
      </c>
      <c r="B258">
        <v>2271</v>
      </c>
      <c r="E258">
        <f>'Methane Generation Model'!$B$17-0.012*'Model Extrapolation'!$B258</f>
        <v>6.5975238906021367</v>
      </c>
      <c r="F258" s="1">
        <f t="shared" si="13"/>
        <v>733.27726475434667</v>
      </c>
      <c r="G258" s="1">
        <f t="shared" si="14"/>
        <v>2016.5124780744534</v>
      </c>
      <c r="H258">
        <f t="shared" si="12"/>
        <v>4.9193193920609522E-2</v>
      </c>
      <c r="I258" s="1">
        <f t="shared" si="15"/>
        <v>5045485.3499778993</v>
      </c>
      <c r="J258" s="5">
        <f>I258/$C$3*100</f>
        <v>39.231842599019679</v>
      </c>
      <c r="K258" s="5">
        <f>I258/$C$1*100</f>
        <v>21.773672642455921</v>
      </c>
    </row>
    <row r="259" spans="1:11" x14ac:dyDescent="0.25">
      <c r="A259">
        <v>252</v>
      </c>
      <c r="B259">
        <v>2272</v>
      </c>
      <c r="E259">
        <f>'Methane Generation Model'!$B$17-0.012*'Model Extrapolation'!$B259</f>
        <v>6.5855238906021363</v>
      </c>
      <c r="F259" s="1">
        <f t="shared" si="13"/>
        <v>724.53052298853834</v>
      </c>
      <c r="G259" s="1">
        <f t="shared" si="14"/>
        <v>1992.4589382184804</v>
      </c>
      <c r="H259">
        <f t="shared" si="12"/>
        <v>4.8606403378285735E-2</v>
      </c>
      <c r="I259" s="1">
        <f t="shared" si="15"/>
        <v>5048202.3394391062</v>
      </c>
      <c r="J259" s="5">
        <f>I259/$C$3*100</f>
        <v>39.25296891204836</v>
      </c>
      <c r="K259" s="5">
        <f>I259/$C$1*100</f>
        <v>21.785397746186838</v>
      </c>
    </row>
    <row r="260" spans="1:11" x14ac:dyDescent="0.25">
      <c r="A260">
        <v>253</v>
      </c>
      <c r="B260">
        <v>2273</v>
      </c>
      <c r="E260">
        <f>'Methane Generation Model'!$B$17-0.012*'Model Extrapolation'!$B260</f>
        <v>6.5735238906021358</v>
      </c>
      <c r="F260" s="1">
        <f t="shared" si="13"/>
        <v>715.888114870035</v>
      </c>
      <c r="G260" s="1">
        <f t="shared" si="14"/>
        <v>1968.6923158925963</v>
      </c>
      <c r="H260">
        <f t="shared" si="12"/>
        <v>4.8026612242040689E-2</v>
      </c>
      <c r="I260" s="1">
        <f t="shared" si="15"/>
        <v>5050886.9198698681</v>
      </c>
      <c r="J260" s="5">
        <f>I260/$C$3*100</f>
        <v>39.273843224349065</v>
      </c>
      <c r="K260" s="5">
        <f>I260/$C$1*100</f>
        <v>21.796982989513729</v>
      </c>
    </row>
    <row r="261" spans="1:11" x14ac:dyDescent="0.25">
      <c r="A261">
        <v>254</v>
      </c>
      <c r="B261">
        <v>2274</v>
      </c>
      <c r="E261">
        <f>'Methane Generation Model'!$B$17-0.012*'Model Extrapolation'!$B261</f>
        <v>6.5615238906021354</v>
      </c>
      <c r="F261" s="1">
        <f t="shared" si="13"/>
        <v>707.34879587713374</v>
      </c>
      <c r="G261" s="1">
        <f t="shared" si="14"/>
        <v>1945.2091886621179</v>
      </c>
      <c r="H261">
        <f t="shared" si="12"/>
        <v>4.7453737020948891E-2</v>
      </c>
      <c r="I261" s="1">
        <f t="shared" si="15"/>
        <v>5053539.4778544074</v>
      </c>
      <c r="J261" s="5">
        <f>I261/$C$3*100</f>
        <v>39.294468541858841</v>
      </c>
      <c r="K261" s="5">
        <f>I261/$C$1*100</f>
        <v>21.808430040731654</v>
      </c>
    </row>
    <row r="262" spans="1:11" x14ac:dyDescent="0.25">
      <c r="A262">
        <v>255</v>
      </c>
      <c r="B262">
        <v>2275</v>
      </c>
      <c r="E262">
        <f>'Methane Generation Model'!$B$17-0.012*'Model Extrapolation'!$B262</f>
        <v>6.5495238906021349</v>
      </c>
      <c r="F262" s="1">
        <f t="shared" si="13"/>
        <v>698.91133633314325</v>
      </c>
      <c r="G262" s="1">
        <f t="shared" si="14"/>
        <v>1922.0061749161439</v>
      </c>
      <c r="H262">
        <f t="shared" si="12"/>
        <v>4.6887695219988548E-2</v>
      </c>
      <c r="I262" s="1">
        <f t="shared" si="15"/>
        <v>5056160.3953656573</v>
      </c>
      <c r="J262" s="5">
        <f>I262/$C$3*100</f>
        <v>39.314847834659048</v>
      </c>
      <c r="K262" s="5">
        <f>I262/$C$1*100</f>
        <v>21.819740548235771</v>
      </c>
    </row>
    <row r="263" spans="1:11" x14ac:dyDescent="0.25">
      <c r="A263">
        <v>256</v>
      </c>
      <c r="B263">
        <v>2276</v>
      </c>
      <c r="E263">
        <f>'Methane Generation Model'!$B$17-0.012*'Model Extrapolation'!$B263</f>
        <v>6.5375238906021345</v>
      </c>
      <c r="F263" s="1">
        <f t="shared" si="13"/>
        <v>690.57452122930931</v>
      </c>
      <c r="G263" s="1">
        <f t="shared" si="14"/>
        <v>1899.0799333806006</v>
      </c>
      <c r="H263">
        <f t="shared" ref="H263:H326" si="16">F263/F$7</f>
        <v>4.6328405328162216E-2</v>
      </c>
      <c r="I263" s="1">
        <f t="shared" si="15"/>
        <v>5058750.0498202676</v>
      </c>
      <c r="J263" s="5">
        <f>I263/$C$3*100</f>
        <v>39.334984037403068</v>
      </c>
      <c r="K263" s="5">
        <f>I263/$C$1*100</f>
        <v>21.830916140758703</v>
      </c>
    </row>
    <row r="264" spans="1:11" x14ac:dyDescent="0.25">
      <c r="A264">
        <v>257</v>
      </c>
      <c r="B264">
        <v>2277</v>
      </c>
      <c r="E264">
        <f>'Methane Generation Model'!$B$17-0.012*'Model Extrapolation'!$B264</f>
        <v>6.525523890602134</v>
      </c>
      <c r="F264" s="1">
        <f t="shared" ref="F264:F327" si="17">EXP(E264)</f>
        <v>682.33715004985095</v>
      </c>
      <c r="G264" s="1">
        <f t="shared" ref="G264:G327" si="18">F264*44/16</f>
        <v>1876.4271626370901</v>
      </c>
      <c r="H264">
        <f t="shared" si="16"/>
        <v>4.5775786806759006E-2</v>
      </c>
      <c r="I264" s="1">
        <f t="shared" ref="I264:I327" si="19">I263+F264+G264</f>
        <v>5061308.814132954</v>
      </c>
      <c r="J264" s="5">
        <f>I264/$C$3*100</f>
        <v>39.354880049738874</v>
      </c>
      <c r="K264" s="5">
        <f>I264/$C$1*100</f>
        <v>21.841958427605075</v>
      </c>
    </row>
    <row r="265" spans="1:11" x14ac:dyDescent="0.25">
      <c r="A265">
        <v>258</v>
      </c>
      <c r="B265">
        <v>2278</v>
      </c>
      <c r="E265">
        <f>'Methane Generation Model'!$B$17-0.012*'Model Extrapolation'!$B265</f>
        <v>6.5135238906021335</v>
      </c>
      <c r="F265" s="1">
        <f t="shared" si="17"/>
        <v>674.19803659908405</v>
      </c>
      <c r="G265" s="1">
        <f t="shared" si="18"/>
        <v>1854.044600647481</v>
      </c>
      <c r="H265">
        <f t="shared" si="16"/>
        <v>4.5229760077756913E-2</v>
      </c>
      <c r="I265" s="1">
        <f t="shared" si="19"/>
        <v>5063837.0567702008</v>
      </c>
      <c r="J265" s="5">
        <f>I265/$C$3*100</f>
        <v>39.374538736726642</v>
      </c>
      <c r="K265" s="5">
        <f>I265/$C$1*100</f>
        <v>21.852868998883288</v>
      </c>
    </row>
    <row r="266" spans="1:11" x14ac:dyDescent="0.25">
      <c r="A266">
        <v>259</v>
      </c>
      <c r="B266">
        <v>2279</v>
      </c>
      <c r="E266">
        <f>'Methane Generation Model'!$B$17-0.012*'Model Extrapolation'!$B266</f>
        <v>6.5015238906021366</v>
      </c>
      <c r="F266" s="1">
        <f t="shared" si="17"/>
        <v>666.15600883060961</v>
      </c>
      <c r="G266" s="1">
        <f t="shared" si="18"/>
        <v>1831.9290242841764</v>
      </c>
      <c r="H266">
        <f t="shared" si="16"/>
        <v>4.4690246512363578E-2</v>
      </c>
      <c r="I266" s="1">
        <f t="shared" si="19"/>
        <v>5066335.1418033149</v>
      </c>
      <c r="J266" s="5">
        <f>I266/$C$3*100</f>
        <v>39.393962929251259</v>
      </c>
      <c r="K266" s="5">
        <f>I266/$C$1*100</f>
        <v>21.863649425734451</v>
      </c>
    </row>
    <row r="267" spans="1:11" x14ac:dyDescent="0.25">
      <c r="A267">
        <v>260</v>
      </c>
      <c r="B267">
        <v>2280</v>
      </c>
      <c r="E267">
        <f>'Methane Generation Model'!$B$17-0.012*'Model Extrapolation'!$B267</f>
        <v>6.4895238906021362</v>
      </c>
      <c r="F267" s="1">
        <f t="shared" si="17"/>
        <v>658.20990867852743</v>
      </c>
      <c r="G267" s="1">
        <f t="shared" si="18"/>
        <v>1810.0772488659504</v>
      </c>
      <c r="H267">
        <f t="shared" si="16"/>
        <v>4.4157168419692978E-2</v>
      </c>
      <c r="I267" s="1">
        <f t="shared" si="19"/>
        <v>5068803.4289608588</v>
      </c>
      <c r="J267" s="5">
        <f>I267/$C$3*100</f>
        <v>39.413155424430016</v>
      </c>
      <c r="K267" s="5">
        <f>I267/$C$1*100</f>
        <v>21.87430126055866</v>
      </c>
    </row>
    <row r="268" spans="1:11" x14ac:dyDescent="0.25">
      <c r="A268">
        <v>261</v>
      </c>
      <c r="B268">
        <v>2281</v>
      </c>
      <c r="E268">
        <f>'Methane Generation Model'!$B$17-0.012*'Model Extrapolation'!$B268</f>
        <v>6.4775238906021357</v>
      </c>
      <c r="F268" s="1">
        <f t="shared" si="17"/>
        <v>650.35859189068719</v>
      </c>
      <c r="G268" s="1">
        <f t="shared" si="18"/>
        <v>1788.4861276993897</v>
      </c>
      <c r="H268">
        <f t="shared" si="16"/>
        <v>4.3630449035578771E-2</v>
      </c>
      <c r="I268" s="1">
        <f t="shared" si="19"/>
        <v>5071242.2736804495</v>
      </c>
      <c r="J268" s="5">
        <f>I268/$C$3*100</f>
        <v>39.432118986015396</v>
      </c>
      <c r="K268" s="5">
        <f>I268/$C$1*100</f>
        <v>21.884826037238543</v>
      </c>
    </row>
    <row r="269" spans="1:11" x14ac:dyDescent="0.25">
      <c r="A269">
        <v>262</v>
      </c>
      <c r="B269">
        <v>2282</v>
      </c>
      <c r="E269">
        <f>'Methane Generation Model'!$B$17-0.012*'Model Extrapolation'!$B269</f>
        <v>6.4655238906021353</v>
      </c>
      <c r="F269" s="1">
        <f t="shared" si="17"/>
        <v>642.6009278639043</v>
      </c>
      <c r="G269" s="1">
        <f t="shared" si="18"/>
        <v>1767.1525516257368</v>
      </c>
      <c r="H269">
        <f t="shared" si="16"/>
        <v>4.3110012511519462E-2</v>
      </c>
      <c r="I269" s="1">
        <f t="shared" si="19"/>
        <v>5073652.0271599395</v>
      </c>
      <c r="J269" s="5">
        <f>I269/$C$3*100</f>
        <v>39.450856344793024</v>
      </c>
      <c r="K269" s="5">
        <f>I269/$C$1*100</f>
        <v>21.895225271360129</v>
      </c>
    </row>
    <row r="270" spans="1:11" x14ac:dyDescent="0.25">
      <c r="A270">
        <v>263</v>
      </c>
      <c r="B270">
        <v>2283</v>
      </c>
      <c r="E270">
        <f>'Methane Generation Model'!$B$17-0.012*'Model Extrapolation'!$B270</f>
        <v>6.4535238906021348</v>
      </c>
      <c r="F270" s="1">
        <f t="shared" si="17"/>
        <v>634.93579948115348</v>
      </c>
      <c r="G270" s="1">
        <f t="shared" si="18"/>
        <v>1746.0734485731721</v>
      </c>
      <c r="H270">
        <f t="shared" si="16"/>
        <v>4.2595783903756269E-2</v>
      </c>
      <c r="I270" s="1">
        <f t="shared" si="19"/>
        <v>5076033.0364079941</v>
      </c>
      <c r="J270" s="5">
        <f>I270/$C$3*100</f>
        <v>39.469370198974943</v>
      </c>
      <c r="K270" s="5">
        <f>I270/$C$1*100</f>
        <v>21.905500460431089</v>
      </c>
    </row>
    <row r="271" spans="1:11" x14ac:dyDescent="0.25">
      <c r="A271">
        <v>264</v>
      </c>
      <c r="B271">
        <v>2284</v>
      </c>
      <c r="E271">
        <f>'Methane Generation Model'!$B$17-0.012*'Model Extrapolation'!$B271</f>
        <v>6.4415238906021344</v>
      </c>
      <c r="F271" s="1">
        <f t="shared" si="17"/>
        <v>627.36210295070225</v>
      </c>
      <c r="G271" s="1">
        <f t="shared" si="18"/>
        <v>1725.2457831144311</v>
      </c>
      <c r="H271">
        <f t="shared" si="16"/>
        <v>4.2087689162481089E-2</v>
      </c>
      <c r="I271" s="1">
        <f t="shared" si="19"/>
        <v>5078385.6442940598</v>
      </c>
      <c r="J271" s="5">
        <f>I271/$C$3*100</f>
        <v>39.487663214588146</v>
      </c>
      <c r="K271" s="5">
        <f>I271/$C$1*100</f>
        <v>21.915653084096419</v>
      </c>
    </row>
    <row r="272" spans="1:11" x14ac:dyDescent="0.25">
      <c r="A272">
        <v>265</v>
      </c>
      <c r="B272">
        <v>2285</v>
      </c>
      <c r="E272">
        <f>'Methane Generation Model'!$B$17-0.012*'Model Extrapolation'!$B272</f>
        <v>6.4295238906021339</v>
      </c>
      <c r="F272" s="1">
        <f t="shared" si="17"/>
        <v>619.87874764716298</v>
      </c>
      <c r="G272" s="1">
        <f t="shared" si="18"/>
        <v>1704.6665560296983</v>
      </c>
      <c r="H272">
        <f t="shared" si="16"/>
        <v>4.1585655121173182E-2</v>
      </c>
      <c r="I272" s="1">
        <f t="shared" si="19"/>
        <v>5080710.189597737</v>
      </c>
      <c r="J272" s="5">
        <f>I272/$C$3*100</f>
        <v>39.505738025858491</v>
      </c>
      <c r="K272" s="5">
        <f>I272/$C$1*100</f>
        <v>21.925684604351463</v>
      </c>
    </row>
    <row r="273" spans="1:11" x14ac:dyDescent="0.25">
      <c r="A273">
        <v>266</v>
      </c>
      <c r="B273">
        <v>2286</v>
      </c>
      <c r="E273">
        <f>'Methane Generation Model'!$B$17-0.012*'Model Extrapolation'!$B273</f>
        <v>6.4175238906021335</v>
      </c>
      <c r="F273" s="1">
        <f t="shared" si="17"/>
        <v>612.48465595444043</v>
      </c>
      <c r="G273" s="1">
        <f t="shared" si="18"/>
        <v>1684.3328038747111</v>
      </c>
      <c r="H273">
        <f t="shared" si="16"/>
        <v>4.1089609486063085E-2</v>
      </c>
      <c r="I273" s="1">
        <f t="shared" si="19"/>
        <v>5083007.0070575662</v>
      </c>
      <c r="J273" s="5">
        <f>I273/$C$3*100</f>
        <v>39.523597235590039</v>
      </c>
      <c r="K273" s="5">
        <f>I273/$C$1*100</f>
        <v>21.935596465752472</v>
      </c>
    </row>
    <row r="274" spans="1:11" x14ac:dyDescent="0.25">
      <c r="A274">
        <v>267</v>
      </c>
      <c r="B274">
        <v>2287</v>
      </c>
      <c r="E274">
        <f>'Methane Generation Model'!$B$17-0.012*'Model Extrapolation'!$B274</f>
        <v>6.4055238906021366</v>
      </c>
      <c r="F274" s="1">
        <f t="shared" si="17"/>
        <v>605.17876311055602</v>
      </c>
      <c r="G274" s="1">
        <f t="shared" si="18"/>
        <v>1664.241598554029</v>
      </c>
      <c r="H274">
        <f t="shared" si="16"/>
        <v>4.0599480825722303E-2</v>
      </c>
      <c r="I274" s="1">
        <f t="shared" si="19"/>
        <v>5085276.4274192303</v>
      </c>
      <c r="J274" s="5">
        <f>I274/$C$3*100</f>
        <v>39.541243415539846</v>
      </c>
      <c r="K274" s="5">
        <f>I274/$C$1*100</f>
        <v>21.945390095624614</v>
      </c>
    </row>
    <row r="275" spans="1:11" x14ac:dyDescent="0.25">
      <c r="A275">
        <v>268</v>
      </c>
      <c r="B275">
        <v>2288</v>
      </c>
      <c r="E275">
        <f>'Methane Generation Model'!$B$17-0.012*'Model Extrapolation'!$B275</f>
        <v>6.3935238906021361</v>
      </c>
      <c r="F275" s="1">
        <f t="shared" si="17"/>
        <v>597.96001705431138</v>
      </c>
      <c r="G275" s="1">
        <f t="shared" si="18"/>
        <v>1644.3900468993563</v>
      </c>
      <c r="H275">
        <f t="shared" si="16"/>
        <v>4.0115198560776527E-2</v>
      </c>
      <c r="I275" s="1">
        <f t="shared" si="19"/>
        <v>5087518.7774831839</v>
      </c>
      <c r="J275" s="5">
        <f>I275/$C$3*100</f>
        <v>39.558679106788318</v>
      </c>
      <c r="K275" s="5">
        <f>I275/$C$1*100</f>
        <v>21.955066904267518</v>
      </c>
    </row>
    <row r="276" spans="1:11" x14ac:dyDescent="0.25">
      <c r="A276">
        <v>269</v>
      </c>
      <c r="B276">
        <v>2289</v>
      </c>
      <c r="E276">
        <f>'Methane Generation Model'!$B$17-0.012*'Model Extrapolation'!$B276</f>
        <v>6.3815238906021357</v>
      </c>
      <c r="F276" s="1">
        <f t="shared" si="17"/>
        <v>590.82737827380231</v>
      </c>
      <c r="G276" s="1">
        <f t="shared" si="18"/>
        <v>1624.7752902529564</v>
      </c>
      <c r="H276">
        <f t="shared" si="16"/>
        <v>3.9636692953742891E-2</v>
      </c>
      <c r="I276" s="1">
        <f t="shared" si="19"/>
        <v>5089734.3801517105</v>
      </c>
      <c r="J276" s="5">
        <f>I276/$C$3*100</f>
        <v>39.575906820105132</v>
      </c>
      <c r="K276" s="5">
        <f>I276/$C$1*100</f>
        <v>21.964628285158348</v>
      </c>
    </row>
    <row r="277" spans="1:11" x14ac:dyDescent="0.25">
      <c r="A277">
        <v>270</v>
      </c>
      <c r="B277">
        <v>2290</v>
      </c>
      <c r="E277">
        <f>'Methane Generation Model'!$B$17-0.012*'Model Extrapolation'!$B277</f>
        <v>6.3695238906021352</v>
      </c>
      <c r="F277" s="1">
        <f t="shared" si="17"/>
        <v>583.77981965671938</v>
      </c>
      <c r="G277" s="1">
        <f t="shared" si="18"/>
        <v>1605.3945040559784</v>
      </c>
      <c r="H277">
        <f t="shared" si="16"/>
        <v>3.9163895098987135E-2</v>
      </c>
      <c r="I277" s="1">
        <f t="shared" si="19"/>
        <v>5091923.5544754239</v>
      </c>
      <c r="J277" s="5">
        <f>I277/$C$3*100</f>
        <v>39.592929036310778</v>
      </c>
      <c r="K277" s="5">
        <f>I277/$C$1*100</f>
        <v>21.974075615152483</v>
      </c>
    </row>
    <row r="278" spans="1:11" x14ac:dyDescent="0.25">
      <c r="A278">
        <v>271</v>
      </c>
      <c r="B278">
        <v>2291</v>
      </c>
      <c r="E278">
        <f>'Methane Generation Model'!$B$17-0.012*'Model Extrapolation'!$B278</f>
        <v>6.3575238906021347</v>
      </c>
      <c r="F278" s="1">
        <f t="shared" si="17"/>
        <v>576.81632634244329</v>
      </c>
      <c r="G278" s="1">
        <f t="shared" si="18"/>
        <v>1586.2448974417191</v>
      </c>
      <c r="H278">
        <f t="shared" si="16"/>
        <v>3.8696736912801163E-2</v>
      </c>
      <c r="I278" s="1">
        <f t="shared" si="19"/>
        <v>5094086.6156992083</v>
      </c>
      <c r="J278" s="5">
        <f>I278/$C$3*100</f>
        <v>39.609748206633796</v>
      </c>
      <c r="K278" s="5">
        <f>I278/$C$1*100</f>
        <v>21.983410254681758</v>
      </c>
    </row>
    <row r="279" spans="1:11" x14ac:dyDescent="0.25">
      <c r="A279">
        <v>272</v>
      </c>
      <c r="B279">
        <v>2292</v>
      </c>
      <c r="E279">
        <f>'Methane Generation Model'!$B$17-0.012*'Model Extrapolation'!$B279</f>
        <v>6.3455238906021343</v>
      </c>
      <c r="F279" s="1">
        <f t="shared" si="17"/>
        <v>569.93589557590406</v>
      </c>
      <c r="G279" s="1">
        <f t="shared" si="18"/>
        <v>1567.3237128337362</v>
      </c>
      <c r="H279">
        <f t="shared" si="16"/>
        <v>3.8235151123598925E-2</v>
      </c>
      <c r="I279" s="1">
        <f t="shared" si="19"/>
        <v>5096223.8753076186</v>
      </c>
      <c r="J279" s="5">
        <f>I279/$C$3*100</f>
        <v>39.626366753063778</v>
      </c>
      <c r="K279" s="5">
        <f>I279/$C$1*100</f>
        <v>21.992633547950398</v>
      </c>
    </row>
    <row r="280" spans="1:11" x14ac:dyDescent="0.25">
      <c r="A280">
        <v>273</v>
      </c>
      <c r="B280">
        <v>2293</v>
      </c>
      <c r="E280">
        <f>'Methane Generation Model'!$B$17-0.012*'Model Extrapolation'!$B280</f>
        <v>6.3335238906021338</v>
      </c>
      <c r="F280" s="1">
        <f t="shared" si="17"/>
        <v>563.13753656318158</v>
      </c>
      <c r="G280" s="1">
        <f t="shared" si="18"/>
        <v>1548.6282255487495</v>
      </c>
      <c r="H280">
        <f t="shared" si="16"/>
        <v>3.7779071262229139E-2</v>
      </c>
      <c r="I280" s="1">
        <f t="shared" si="19"/>
        <v>5098335.6410697307</v>
      </c>
      <c r="J280" s="5">
        <f>I280/$C$3*100</f>
        <v>39.642787068700116</v>
      </c>
      <c r="K280" s="5">
        <f>I280/$C$1*100</f>
        <v>22.001746823128563</v>
      </c>
    </row>
    <row r="281" spans="1:11" x14ac:dyDescent="0.25">
      <c r="A281">
        <v>274</v>
      </c>
      <c r="B281">
        <v>2294</v>
      </c>
      <c r="E281">
        <f>'Methane Generation Model'!$B$17-0.012*'Model Extrapolation'!$B281</f>
        <v>6.3215238906021334</v>
      </c>
      <c r="F281" s="1">
        <f t="shared" si="17"/>
        <v>556.42027032883061</v>
      </c>
      <c r="G281" s="1">
        <f t="shared" si="18"/>
        <v>1530.1557434042843</v>
      </c>
      <c r="H281">
        <f t="shared" si="16"/>
        <v>3.7328431652403668E-2</v>
      </c>
      <c r="I281" s="1">
        <f t="shared" si="19"/>
        <v>5100422.2170834634</v>
      </c>
      <c r="J281" s="5">
        <f>I281/$C$3*100</f>
        <v>39.659011518096648</v>
      </c>
      <c r="K281" s="5">
        <f>I281/$C$1*100</f>
        <v>22.010751392543639</v>
      </c>
    </row>
    <row r="282" spans="1:11" x14ac:dyDescent="0.25">
      <c r="A282">
        <v>275</v>
      </c>
      <c r="B282">
        <v>2295</v>
      </c>
      <c r="E282">
        <f>'Methane Generation Model'!$B$17-0.012*'Model Extrapolation'!$B282</f>
        <v>6.3095238906021365</v>
      </c>
      <c r="F282" s="1">
        <f t="shared" si="17"/>
        <v>549.78312957490789</v>
      </c>
      <c r="G282" s="1">
        <f t="shared" si="18"/>
        <v>1511.9036063309968</v>
      </c>
      <c r="H282">
        <f t="shared" si="16"/>
        <v>3.6883167401240112E-2</v>
      </c>
      <c r="I282" s="1">
        <f t="shared" si="19"/>
        <v>5102483.9038193692</v>
      </c>
      <c r="J282" s="5">
        <f>I282/$C$3*100</f>
        <v>39.675042437602123</v>
      </c>
      <c r="K282" s="5">
        <f>I282/$C$1*100</f>
        <v>22.019648552869178</v>
      </c>
    </row>
    <row r="283" spans="1:11" x14ac:dyDescent="0.25">
      <c r="A283">
        <v>276</v>
      </c>
      <c r="B283">
        <v>2296</v>
      </c>
      <c r="E283">
        <f>'Methane Generation Model'!$B$17-0.012*'Model Extrapolation'!$B283</f>
        <v>6.297523890602136</v>
      </c>
      <c r="F283" s="1">
        <f t="shared" si="17"/>
        <v>543.22515854167159</v>
      </c>
      <c r="G283" s="1">
        <f t="shared" si="18"/>
        <v>1493.8691859895969</v>
      </c>
      <c r="H283">
        <f t="shared" si="16"/>
        <v>3.6443214389916614E-2</v>
      </c>
      <c r="I283" s="1">
        <f t="shared" si="19"/>
        <v>5104520.9981639003</v>
      </c>
      <c r="J283" s="5">
        <f>I283/$C$3*100</f>
        <v>39.690882135696647</v>
      </c>
      <c r="K283" s="5">
        <f>I283/$C$1*100</f>
        <v>22.028439585311638</v>
      </c>
    </row>
    <row r="284" spans="1:11" x14ac:dyDescent="0.25">
      <c r="A284">
        <v>277</v>
      </c>
      <c r="B284">
        <v>2297</v>
      </c>
      <c r="E284">
        <f>'Methane Generation Model'!$B$17-0.012*'Model Extrapolation'!$B284</f>
        <v>6.2855238906021356</v>
      </c>
      <c r="F284" s="1">
        <f t="shared" si="17"/>
        <v>536.74541286996305</v>
      </c>
      <c r="G284" s="1">
        <f t="shared" si="18"/>
        <v>1476.0498853923984</v>
      </c>
      <c r="H284">
        <f t="shared" si="16"/>
        <v>3.6008509264439451E-2</v>
      </c>
      <c r="I284" s="1">
        <f t="shared" si="19"/>
        <v>5106533.7934621628</v>
      </c>
      <c r="J284" s="5">
        <f>I284/$C$3*100</f>
        <v>39.706532893324123</v>
      </c>
      <c r="K284" s="5">
        <f>I284/$C$1*100</f>
        <v>22.037125755794886</v>
      </c>
    </row>
    <row r="285" spans="1:11" x14ac:dyDescent="0.25">
      <c r="A285">
        <v>278</v>
      </c>
      <c r="B285">
        <v>2298</v>
      </c>
      <c r="E285">
        <f>'Methane Generation Model'!$B$17-0.012*'Model Extrapolation'!$B285</f>
        <v>6.2735238906021351</v>
      </c>
      <c r="F285" s="1">
        <f t="shared" si="17"/>
        <v>530.3429594652082</v>
      </c>
      <c r="G285" s="1">
        <f t="shared" si="18"/>
        <v>1458.4431385293226</v>
      </c>
      <c r="H285">
        <f t="shared" si="16"/>
        <v>3.5578989426519367E-2</v>
      </c>
      <c r="I285" s="1">
        <f t="shared" si="19"/>
        <v>5108522.5795601578</v>
      </c>
      <c r="J285" s="5">
        <f>I285/$C$3*100</f>
        <v>39.721996964220693</v>
      </c>
      <c r="K285" s="5">
        <f>I285/$C$1*100</f>
        <v>22.045708315142484</v>
      </c>
    </row>
    <row r="286" spans="1:11" x14ac:dyDescent="0.25">
      <c r="A286">
        <v>279</v>
      </c>
      <c r="B286">
        <v>2299</v>
      </c>
      <c r="E286">
        <f>'Methane Generation Model'!$B$17-0.012*'Model Extrapolation'!$B286</f>
        <v>6.2615238906021347</v>
      </c>
      <c r="F286" s="1">
        <f t="shared" si="17"/>
        <v>524.01687636305348</v>
      </c>
      <c r="G286" s="1">
        <f t="shared" si="18"/>
        <v>1441.0464099983972</v>
      </c>
      <c r="H286">
        <f t="shared" si="16"/>
        <v>3.5154593024557493E-2</v>
      </c>
      <c r="I286" s="1">
        <f t="shared" si="19"/>
        <v>5110487.6428465191</v>
      </c>
      <c r="J286" s="5">
        <f>I286/$C$3*100</f>
        <v>39.737276575239278</v>
      </c>
      <c r="K286" s="5">
        <f>I286/$C$1*100</f>
        <v>22.054188499257798</v>
      </c>
    </row>
    <row r="287" spans="1:11" x14ac:dyDescent="0.25">
      <c r="A287">
        <v>280</v>
      </c>
      <c r="B287">
        <v>2300</v>
      </c>
      <c r="E287">
        <f>'Methane Generation Model'!$B$17-0.012*'Model Extrapolation'!$B287</f>
        <v>6.2495238906021342</v>
      </c>
      <c r="F287" s="1">
        <f t="shared" si="17"/>
        <v>517.76625259660045</v>
      </c>
      <c r="G287" s="1">
        <f t="shared" si="18"/>
        <v>1423.8571946406512</v>
      </c>
      <c r="H287">
        <f t="shared" si="16"/>
        <v>3.4735258944738577E-2</v>
      </c>
      <c r="I287" s="1">
        <f t="shared" si="19"/>
        <v>5112429.2662937567</v>
      </c>
      <c r="J287" s="5">
        <f>I287/$C$3*100</f>
        <v>39.75237392667028</v>
      </c>
      <c r="K287" s="5">
        <f>I287/$C$1*100</f>
        <v>22.062567529302004</v>
      </c>
    </row>
    <row r="288" spans="1:11" x14ac:dyDescent="0.25">
      <c r="A288">
        <v>281</v>
      </c>
      <c r="B288">
        <v>2301</v>
      </c>
      <c r="E288">
        <f>'Methane Generation Model'!$B$17-0.012*'Model Extrapolation'!$B288</f>
        <v>6.2375238906021337</v>
      </c>
      <c r="F288" s="1">
        <f t="shared" si="17"/>
        <v>511.59018806522579</v>
      </c>
      <c r="G288" s="1">
        <f t="shared" si="18"/>
        <v>1406.8730171793709</v>
      </c>
      <c r="H288">
        <f t="shared" si="16"/>
        <v>3.4320926802230527E-2</v>
      </c>
      <c r="I288" s="1">
        <f t="shared" si="19"/>
        <v>5114347.729499002</v>
      </c>
      <c r="J288" s="5">
        <f>I288/$C$3*100</f>
        <v>39.767291192558389</v>
      </c>
      <c r="K288" s="5">
        <f>I288/$C$1*100</f>
        <v>22.070846611869907</v>
      </c>
    </row>
    <row r="289" spans="1:11" x14ac:dyDescent="0.25">
      <c r="A289">
        <v>282</v>
      </c>
      <c r="B289">
        <v>2302</v>
      </c>
      <c r="E289">
        <f>'Methane Generation Model'!$B$17-0.012*'Model Extrapolation'!$B289</f>
        <v>6.2255238906021333</v>
      </c>
      <c r="F289" s="1">
        <f t="shared" si="17"/>
        <v>505.48779340496458</v>
      </c>
      <c r="G289" s="1">
        <f t="shared" si="18"/>
        <v>1390.0914318636526</v>
      </c>
      <c r="H289">
        <f t="shared" si="16"/>
        <v>3.3911536932488842E-2</v>
      </c>
      <c r="I289" s="1">
        <f t="shared" si="19"/>
        <v>5116243.3087242702</v>
      </c>
      <c r="J289" s="5">
        <f>I289/$C$3*100</f>
        <v>39.782030521015663</v>
      </c>
      <c r="K289" s="5">
        <f>I289/$C$1*100</f>
        <v>22.079026939163697</v>
      </c>
    </row>
    <row r="290" spans="1:11" x14ac:dyDescent="0.25">
      <c r="A290">
        <v>283</v>
      </c>
      <c r="B290">
        <v>2303</v>
      </c>
      <c r="E290">
        <f>'Methane Generation Model'!$B$17-0.012*'Model Extrapolation'!$B290</f>
        <v>6.2135238906021364</v>
      </c>
      <c r="F290" s="1">
        <f t="shared" si="17"/>
        <v>499.45818986044259</v>
      </c>
      <c r="G290" s="1">
        <f t="shared" si="18"/>
        <v>1373.5100221162172</v>
      </c>
      <c r="H290">
        <f t="shared" si="16"/>
        <v>3.3507030382664969E-2</v>
      </c>
      <c r="I290" s="1">
        <f t="shared" si="19"/>
        <v>5118116.2769362461</v>
      </c>
      <c r="J290" s="5">
        <f>I290/$C$3*100</f>
        <v>39.796594034530877</v>
      </c>
      <c r="K290" s="5">
        <f>I290/$C$1*100</f>
        <v>22.087109689164638</v>
      </c>
    </row>
    <row r="291" spans="1:11" x14ac:dyDescent="0.25">
      <c r="A291">
        <v>284</v>
      </c>
      <c r="B291">
        <v>2304</v>
      </c>
      <c r="E291">
        <f>'Methane Generation Model'!$B$17-0.012*'Model Extrapolation'!$B291</f>
        <v>6.2015238906021359</v>
      </c>
      <c r="F291" s="1">
        <f t="shared" si="17"/>
        <v>493.50050915832657</v>
      </c>
      <c r="G291" s="1">
        <f t="shared" si="18"/>
        <v>1357.1264001853981</v>
      </c>
      <c r="H291">
        <f t="shared" si="16"/>
        <v>3.3107348903116507E-2</v>
      </c>
      <c r="I291" s="1">
        <f t="shared" si="19"/>
        <v>5119966.9038455905</v>
      </c>
      <c r="J291" s="5">
        <f>I291/$C$3*100</f>
        <v>39.810983830275156</v>
      </c>
      <c r="K291" s="5">
        <f>I291/$C$1*100</f>
        <v>22.095096025802711</v>
      </c>
    </row>
    <row r="292" spans="1:11" x14ac:dyDescent="0.25">
      <c r="A292">
        <v>285</v>
      </c>
      <c r="B292">
        <v>2305</v>
      </c>
      <c r="E292">
        <f>'Methane Generation Model'!$B$17-0.012*'Model Extrapolation'!$B292</f>
        <v>6.1895238906021355</v>
      </c>
      <c r="F292" s="1">
        <f t="shared" si="17"/>
        <v>487.61389338230236</v>
      </c>
      <c r="G292" s="1">
        <f t="shared" si="18"/>
        <v>1340.9382068013315</v>
      </c>
      <c r="H292">
        <f t="shared" si="16"/>
        <v>3.2712434939019874E-2</v>
      </c>
      <c r="I292" s="1">
        <f t="shared" si="19"/>
        <v>5121795.455945774</v>
      </c>
      <c r="J292" s="5">
        <f>I292/$C$3*100</f>
        <v>39.825201980403925</v>
      </c>
      <c r="K292" s="5">
        <f>I292/$C$1*100</f>
        <v>22.102987099124178</v>
      </c>
    </row>
    <row r="293" spans="1:11" x14ac:dyDescent="0.25">
      <c r="A293">
        <v>286</v>
      </c>
      <c r="B293">
        <v>2306</v>
      </c>
      <c r="E293">
        <f>'Methane Generation Model'!$B$17-0.012*'Model Extrapolation'!$B293</f>
        <v>6.177523890602135</v>
      </c>
      <c r="F293" s="1">
        <f t="shared" si="17"/>
        <v>481.79749484952606</v>
      </c>
      <c r="G293" s="1">
        <f t="shared" si="18"/>
        <v>1324.9431108361966</v>
      </c>
      <c r="H293">
        <f t="shared" si="16"/>
        <v>3.2322231622081816E-2</v>
      </c>
      <c r="I293" s="1">
        <f t="shared" si="19"/>
        <v>5123602.1965514589</v>
      </c>
      <c r="J293" s="5">
        <f>I293/$C$3*100</f>
        <v>39.839250532355386</v>
      </c>
      <c r="K293" s="5">
        <f>I293/$C$1*100</f>
        <v>22.110784045457237</v>
      </c>
    </row>
    <row r="294" spans="1:11" x14ac:dyDescent="0.25">
      <c r="A294">
        <v>287</v>
      </c>
      <c r="B294">
        <v>2307</v>
      </c>
      <c r="E294">
        <f>'Methane Generation Model'!$B$17-0.012*'Model Extrapolation'!$B294</f>
        <v>6.1655238906021346</v>
      </c>
      <c r="F294" s="1">
        <f t="shared" si="17"/>
        <v>476.05047598855816</v>
      </c>
      <c r="G294" s="1">
        <f t="shared" si="18"/>
        <v>1309.1388089685349</v>
      </c>
      <c r="H294">
        <f t="shared" si="16"/>
        <v>3.193668276235042E-2</v>
      </c>
      <c r="I294" s="1">
        <f t="shared" si="19"/>
        <v>5125387.3858364159</v>
      </c>
      <c r="J294" s="5">
        <f>I294/$C$3*100</f>
        <v>39.853131509145292</v>
      </c>
      <c r="K294" s="5">
        <f>I294/$C$1*100</f>
        <v>22.118487987575637</v>
      </c>
    </row>
    <row r="295" spans="1:11" x14ac:dyDescent="0.25">
      <c r="A295">
        <v>288</v>
      </c>
      <c r="B295">
        <v>2308</v>
      </c>
      <c r="E295">
        <f>'Methane Generation Model'!$B$17-0.012*'Model Extrapolation'!$B295</f>
        <v>6.1535238906021341</v>
      </c>
      <c r="F295" s="1">
        <f t="shared" si="17"/>
        <v>470.37200921875177</v>
      </c>
      <c r="G295" s="1">
        <f t="shared" si="18"/>
        <v>1293.5230253515674</v>
      </c>
      <c r="H295">
        <f t="shared" si="16"/>
        <v>3.1555732840123654E-2</v>
      </c>
      <c r="I295" s="1">
        <f t="shared" si="19"/>
        <v>5127151.2808709862</v>
      </c>
      <c r="J295" s="5">
        <f>I295/$C$3*100</f>
        <v>39.866846909658307</v>
      </c>
      <c r="K295" s="5">
        <f>I295/$C$1*100</f>
        <v>22.126100034860357</v>
      </c>
    </row>
    <row r="296" spans="1:11" x14ac:dyDescent="0.25">
      <c r="A296">
        <v>289</v>
      </c>
      <c r="B296">
        <v>2309</v>
      </c>
      <c r="E296">
        <f>'Methane Generation Model'!$B$17-0.012*'Model Extrapolation'!$B296</f>
        <v>6.1415238906021337</v>
      </c>
      <c r="F296" s="1">
        <f t="shared" si="17"/>
        <v>464.76127683107967</v>
      </c>
      <c r="G296" s="1">
        <f t="shared" si="18"/>
        <v>1278.093511285469</v>
      </c>
      <c r="H296">
        <f t="shared" si="16"/>
        <v>3.1179326997954442E-2</v>
      </c>
      <c r="I296" s="1">
        <f t="shared" si="19"/>
        <v>5128894.1356591024</v>
      </c>
      <c r="J296" s="5">
        <f>I296/$C$3*100</f>
        <v>39.880398708935779</v>
      </c>
      <c r="K296" s="5">
        <f>I296/$C$1*100</f>
        <v>22.133621283459355</v>
      </c>
    </row>
    <row r="297" spans="1:11" x14ac:dyDescent="0.25">
      <c r="A297">
        <v>290</v>
      </c>
      <c r="B297">
        <v>2310</v>
      </c>
      <c r="E297">
        <f>'Methane Generation Model'!$B$17-0.012*'Model Extrapolation'!$B297</f>
        <v>6.1295238906021368</v>
      </c>
      <c r="F297" s="1">
        <f t="shared" si="17"/>
        <v>459.21747087038415</v>
      </c>
      <c r="G297" s="1">
        <f t="shared" si="18"/>
        <v>1262.8480448935563</v>
      </c>
      <c r="H297">
        <f t="shared" si="16"/>
        <v>3.0807411032751173E-2</v>
      </c>
      <c r="I297" s="1">
        <f t="shared" si="19"/>
        <v>5130616.2011748664</v>
      </c>
      <c r="J297" s="5">
        <f>I297/$C$3*100</f>
        <v>39.893788858460233</v>
      </c>
      <c r="K297" s="5">
        <f>I297/$C$1*100</f>
        <v>22.141052816445427</v>
      </c>
    </row>
    <row r="298" spans="1:11" x14ac:dyDescent="0.25">
      <c r="A298">
        <v>291</v>
      </c>
      <c r="B298">
        <v>2311</v>
      </c>
      <c r="E298">
        <f>'Methane Generation Model'!$B$17-0.012*'Model Extrapolation'!$B298</f>
        <v>6.1175238906021363</v>
      </c>
      <c r="F298" s="1">
        <f t="shared" si="17"/>
        <v>453.73979301902398</v>
      </c>
      <c r="G298" s="1">
        <f t="shared" si="18"/>
        <v>1247.7844308023159</v>
      </c>
      <c r="H298">
        <f t="shared" si="16"/>
        <v>3.0439931387971974E-2</v>
      </c>
      <c r="I298" s="1">
        <f t="shared" si="19"/>
        <v>5132317.7253986876</v>
      </c>
      <c r="J298" s="5">
        <f>I298/$C$3*100</f>
        <v>39.907019286436338</v>
      </c>
      <c r="K298" s="5">
        <f>I298/$C$1*100</f>
        <v>22.148395703972167</v>
      </c>
    </row>
    <row r="299" spans="1:11" x14ac:dyDescent="0.25">
      <c r="A299">
        <v>292</v>
      </c>
      <c r="B299">
        <v>2312</v>
      </c>
      <c r="E299">
        <f>'Methane Generation Model'!$B$17-0.012*'Model Extrapolation'!$B299</f>
        <v>6.1055238906021359</v>
      </c>
      <c r="F299" s="1">
        <f t="shared" si="17"/>
        <v>448.32745448192463</v>
      </c>
      <c r="G299" s="1">
        <f t="shared" si="18"/>
        <v>1232.9004998252926</v>
      </c>
      <c r="H299">
        <f t="shared" si="16"/>
        <v>3.0076835145913097E-2</v>
      </c>
      <c r="I299" s="1">
        <f t="shared" si="19"/>
        <v>5133998.9533529952</v>
      </c>
      <c r="J299" s="5">
        <f>I299/$C$3*100</f>
        <v>39.920091898068584</v>
      </c>
      <c r="K299" s="5">
        <f>I299/$C$1*100</f>
        <v>22.155651003428066</v>
      </c>
    </row>
    <row r="300" spans="1:11" x14ac:dyDescent="0.25">
      <c r="A300">
        <v>293</v>
      </c>
      <c r="B300">
        <v>2313</v>
      </c>
      <c r="E300">
        <f>'Methane Generation Model'!$B$17-0.012*'Model Extrapolation'!$B300</f>
        <v>6.0935238906021354</v>
      </c>
      <c r="F300" s="1">
        <f t="shared" si="17"/>
        <v>442.97967587298427</v>
      </c>
      <c r="G300" s="1">
        <f t="shared" si="18"/>
        <v>1218.1941086507068</v>
      </c>
      <c r="H300">
        <f t="shared" si="16"/>
        <v>2.9718070020088253E-2</v>
      </c>
      <c r="I300" s="1">
        <f t="shared" si="19"/>
        <v>5135660.1271375194</v>
      </c>
      <c r="J300" s="5">
        <f>I300/$C$3*100</f>
        <v>39.933008575835643</v>
      </c>
      <c r="K300" s="5">
        <f>I300/$C$1*100</f>
        <v>22.162819759588782</v>
      </c>
    </row>
    <row r="301" spans="1:11" x14ac:dyDescent="0.25">
      <c r="A301">
        <v>294</v>
      </c>
      <c r="B301">
        <v>2314</v>
      </c>
      <c r="E301">
        <f>'Methane Generation Model'!$B$17-0.012*'Model Extrapolation'!$B301</f>
        <v>6.0815238906021349</v>
      </c>
      <c r="F301" s="1">
        <f t="shared" si="17"/>
        <v>437.69568710284216</v>
      </c>
      <c r="G301" s="1">
        <f t="shared" si="18"/>
        <v>1203.6631395328159</v>
      </c>
      <c r="H301">
        <f t="shared" si="16"/>
        <v>2.9363584347699371E-2</v>
      </c>
      <c r="I301" s="1">
        <f t="shared" si="19"/>
        <v>5137301.4859641558</v>
      </c>
      <c r="J301" s="5">
        <f>I301/$C$3*100</f>
        <v>39.945771179761422</v>
      </c>
      <c r="K301" s="5">
        <f>I301/$C$1*100</f>
        <v>22.16990300476759</v>
      </c>
    </row>
    <row r="302" spans="1:11" x14ac:dyDescent="0.25">
      <c r="A302">
        <v>295</v>
      </c>
      <c r="B302">
        <v>2315</v>
      </c>
      <c r="E302">
        <f>'Methane Generation Model'!$B$17-0.012*'Model Extrapolation'!$B302</f>
        <v>6.0695238906021345</v>
      </c>
      <c r="F302" s="1">
        <f t="shared" si="17"/>
        <v>432.47472726798469</v>
      </c>
      <c r="G302" s="1">
        <f t="shared" si="18"/>
        <v>1189.3054999869578</v>
      </c>
      <c r="H302">
        <f t="shared" si="16"/>
        <v>2.9013327082197081E-2</v>
      </c>
      <c r="I302" s="1">
        <f t="shared" si="19"/>
        <v>5138923.2661914108</v>
      </c>
      <c r="J302" s="5">
        <f>I302/$C$3*100</f>
        <v>39.958381547682947</v>
      </c>
      <c r="K302" s="5">
        <f>I302/$C$1*100</f>
        <v>22.176901758964036</v>
      </c>
    </row>
    <row r="303" spans="1:11" x14ac:dyDescent="0.25">
      <c r="A303">
        <v>296</v>
      </c>
      <c r="B303">
        <v>2316</v>
      </c>
      <c r="E303">
        <f>'Methane Generation Model'!$B$17-0.012*'Model Extrapolation'!$B303</f>
        <v>6.057523890602134</v>
      </c>
      <c r="F303" s="1">
        <f t="shared" si="17"/>
        <v>427.31604454117365</v>
      </c>
      <c r="G303" s="1">
        <f t="shared" si="18"/>
        <v>1175.1191224882275</v>
      </c>
      <c r="H303">
        <f t="shared" si="16"/>
        <v>2.866724778592989E-2</v>
      </c>
      <c r="I303" s="1">
        <f t="shared" si="19"/>
        <v>5140525.7013584403</v>
      </c>
      <c r="J303" s="5">
        <f>I303/$C$3*100</f>
        <v>39.970841495514989</v>
      </c>
      <c r="K303" s="5">
        <f>I303/$C$1*100</f>
        <v>22.183817030010815</v>
      </c>
    </row>
    <row r="304" spans="1:11" x14ac:dyDescent="0.25">
      <c r="A304">
        <v>297</v>
      </c>
      <c r="B304">
        <v>2317</v>
      </c>
      <c r="E304">
        <f>'Methane Generation Model'!$B$17-0.012*'Model Extrapolation'!$B304</f>
        <v>6.0455238906021336</v>
      </c>
      <c r="F304" s="1">
        <f t="shared" si="17"/>
        <v>422.21889606318229</v>
      </c>
      <c r="G304" s="1">
        <f t="shared" si="18"/>
        <v>1161.1019641737512</v>
      </c>
      <c r="H304">
        <f t="shared" si="16"/>
        <v>2.8325296622881121E-2</v>
      </c>
      <c r="I304" s="1">
        <f t="shared" si="19"/>
        <v>5142109.0222186772</v>
      </c>
      <c r="J304" s="5">
        <f>I304/$C$3*100</f>
        <v>39.983152817511559</v>
      </c>
      <c r="K304" s="5">
        <f>I304/$C$1*100</f>
        <v>22.190649813718913</v>
      </c>
    </row>
    <row r="305" spans="1:11" x14ac:dyDescent="0.25">
      <c r="A305">
        <v>298</v>
      </c>
      <c r="B305">
        <v>2318</v>
      </c>
      <c r="E305">
        <f>'Methane Generation Model'!$B$17-0.012*'Model Extrapolation'!$B305</f>
        <v>6.0335238906021367</v>
      </c>
      <c r="F305" s="1">
        <f t="shared" si="17"/>
        <v>417.18254783582324</v>
      </c>
      <c r="G305" s="1">
        <f t="shared" si="18"/>
        <v>1147.2520065485139</v>
      </c>
      <c r="H305">
        <f t="shared" si="16"/>
        <v>2.7987424351492495E-2</v>
      </c>
      <c r="I305" s="1">
        <f t="shared" si="19"/>
        <v>5143673.4567730613</v>
      </c>
      <c r="J305" s="5">
        <f>I305/$C$3*100</f>
        <v>39.995317286524298</v>
      </c>
      <c r="K305" s="5">
        <f>I305/$C$1*100</f>
        <v>22.197401094020986</v>
      </c>
    </row>
    <row r="306" spans="1:11" x14ac:dyDescent="0.25">
      <c r="A306">
        <v>299</v>
      </c>
      <c r="B306">
        <v>2319</v>
      </c>
      <c r="E306">
        <f>'Methane Generation Model'!$B$17-0.012*'Model Extrapolation'!$B306</f>
        <v>6.0215238906021362</v>
      </c>
      <c r="F306" s="1">
        <f t="shared" si="17"/>
        <v>412.20627461624593</v>
      </c>
      <c r="G306" s="1">
        <f t="shared" si="18"/>
        <v>1133.5672551946764</v>
      </c>
      <c r="H306">
        <f t="shared" si="16"/>
        <v>2.7653582317572881E-2</v>
      </c>
      <c r="I306" s="1">
        <f t="shared" si="19"/>
        <v>5145219.2303028721</v>
      </c>
      <c r="J306" s="5">
        <f>I306/$C$3*100</f>
        <v>40.007336654257777</v>
      </c>
      <c r="K306" s="5">
        <f>I306/$C$1*100</f>
        <v>22.20407184311307</v>
      </c>
    </row>
    <row r="307" spans="1:11" x14ac:dyDescent="0.25">
      <c r="A307">
        <v>300</v>
      </c>
      <c r="B307">
        <v>2320</v>
      </c>
      <c r="E307">
        <f>'Methane Generation Model'!$B$17-0.012*'Model Extrapolation'!$B307</f>
        <v>6.0095238906021358</v>
      </c>
      <c r="F307" s="1">
        <f t="shared" si="17"/>
        <v>407.28935981250925</v>
      </c>
      <c r="G307" s="1">
        <f t="shared" si="18"/>
        <v>1120.0457394844004</v>
      </c>
      <c r="H307">
        <f t="shared" si="16"/>
        <v>2.7323722447292618E-2</v>
      </c>
      <c r="I307" s="1">
        <f t="shared" si="19"/>
        <v>5146746.5654021688</v>
      </c>
      <c r="J307" s="5">
        <f>I307/$C$3*100</f>
        <v>40.01921265152172</v>
      </c>
      <c r="K307" s="5">
        <f>I307/$C$1*100</f>
        <v>22.210663021594552</v>
      </c>
    </row>
    <row r="308" spans="1:11" x14ac:dyDescent="0.25">
      <c r="A308">
        <v>301</v>
      </c>
      <c r="B308">
        <v>2321</v>
      </c>
      <c r="E308">
        <f>'Methane Generation Model'!$B$17-0.012*'Model Extrapolation'!$B308</f>
        <v>5.9975238906021353</v>
      </c>
      <c r="F308" s="1">
        <f t="shared" si="17"/>
        <v>402.43109538038499</v>
      </c>
      <c r="G308" s="1">
        <f t="shared" si="18"/>
        <v>1106.6855122960587</v>
      </c>
      <c r="H308">
        <f t="shared" si="16"/>
        <v>2.6997797240260388E-2</v>
      </c>
      <c r="I308" s="1">
        <f t="shared" si="19"/>
        <v>5148255.682009845</v>
      </c>
      <c r="J308" s="5">
        <f>I308/$C$3*100</f>
        <v>40.030946988480238</v>
      </c>
      <c r="K308" s="5">
        <f>I308/$C$1*100</f>
        <v>22.217175578606533</v>
      </c>
    </row>
    <row r="309" spans="1:11" x14ac:dyDescent="0.25">
      <c r="A309">
        <v>302</v>
      </c>
      <c r="B309">
        <v>2322</v>
      </c>
      <c r="E309">
        <f>'Methane Generation Model'!$B$17-0.012*'Model Extrapolation'!$B309</f>
        <v>5.9855238906021349</v>
      </c>
      <c r="F309" s="1">
        <f t="shared" si="17"/>
        <v>397.63078172139979</v>
      </c>
      <c r="G309" s="1">
        <f t="shared" si="18"/>
        <v>1093.4846497338494</v>
      </c>
      <c r="H309">
        <f t="shared" si="16"/>
        <v>2.667575976268317E-2</v>
      </c>
      <c r="I309" s="1">
        <f t="shared" si="19"/>
        <v>5149746.7974413</v>
      </c>
      <c r="J309" s="5">
        <f>I309/$C$3*100</f>
        <v>40.042541354898141</v>
      </c>
      <c r="K309" s="5">
        <f>I309/$C$1*100</f>
        <v>22.223610451968469</v>
      </c>
    </row>
    <row r="310" spans="1:11" x14ac:dyDescent="0.25">
      <c r="A310">
        <v>303</v>
      </c>
      <c r="B310">
        <v>2323</v>
      </c>
      <c r="E310">
        <f>'Methane Generation Model'!$B$17-0.012*'Model Extrapolation'!$B310</f>
        <v>5.9735238906021344</v>
      </c>
      <c r="F310" s="1">
        <f t="shared" si="17"/>
        <v>392.88772758209171</v>
      </c>
      <c r="G310" s="1">
        <f t="shared" si="18"/>
        <v>1080.4412508507521</v>
      </c>
      <c r="H310">
        <f t="shared" si="16"/>
        <v>2.6357563640607713E-2</v>
      </c>
      <c r="I310" s="1">
        <f t="shared" si="19"/>
        <v>5151220.1264197323</v>
      </c>
      <c r="J310" s="5">
        <f>I310/$C$3*100</f>
        <v>40.053997420384221</v>
      </c>
      <c r="K310" s="5">
        <f>I310/$C$1*100</f>
        <v>22.229968568313247</v>
      </c>
    </row>
    <row r="311" spans="1:11" x14ac:dyDescent="0.25">
      <c r="A311">
        <v>304</v>
      </c>
      <c r="B311">
        <v>2324</v>
      </c>
      <c r="E311">
        <f>'Methane Generation Model'!$B$17-0.012*'Model Extrapolation'!$B311</f>
        <v>5.9615238906021339</v>
      </c>
      <c r="F311" s="1">
        <f t="shared" si="17"/>
        <v>388.20124995446872</v>
      </c>
      <c r="G311" s="1">
        <f t="shared" si="18"/>
        <v>1067.5534373747889</v>
      </c>
      <c r="H311">
        <f t="shared" si="16"/>
        <v>2.6043163053242592E-2</v>
      </c>
      <c r="I311" s="1">
        <f t="shared" si="19"/>
        <v>5152675.8811070612</v>
      </c>
      <c r="J311" s="5">
        <f>I311/$C$3*100</f>
        <v>40.065316834631723</v>
      </c>
      <c r="K311" s="5">
        <f>I311/$C$1*100</f>
        <v>22.236250843220606</v>
      </c>
    </row>
    <row r="312" spans="1:11" x14ac:dyDescent="0.25">
      <c r="A312">
        <v>305</v>
      </c>
      <c r="B312">
        <v>2325</v>
      </c>
      <c r="E312">
        <f>'Methane Generation Model'!$B$17-0.012*'Model Extrapolation'!$B312</f>
        <v>5.9495238906021335</v>
      </c>
      <c r="F312" s="1">
        <f t="shared" si="17"/>
        <v>383.57067397765417</v>
      </c>
      <c r="G312" s="1">
        <f t="shared" si="18"/>
        <v>1054.8193534385489</v>
      </c>
      <c r="H312">
        <f t="shared" si="16"/>
        <v>2.573251272635994E-2</v>
      </c>
      <c r="I312" s="1">
        <f t="shared" si="19"/>
        <v>5154114.271134478</v>
      </c>
      <c r="J312" s="5">
        <f>I312/$C$3*100</f>
        <v>40.076501227655847</v>
      </c>
      <c r="K312" s="5">
        <f>I312/$C$1*100</f>
        <v>22.242458181348994</v>
      </c>
    </row>
    <row r="313" spans="1:11" x14ac:dyDescent="0.25">
      <c r="A313">
        <v>306</v>
      </c>
      <c r="B313">
        <v>2326</v>
      </c>
      <c r="E313">
        <f>'Methane Generation Model'!$B$17-0.012*'Model Extrapolation'!$B313</f>
        <v>5.9375238906021366</v>
      </c>
      <c r="F313" s="1">
        <f t="shared" si="17"/>
        <v>378.99533284070708</v>
      </c>
      <c r="G313" s="1">
        <f t="shared" si="18"/>
        <v>1042.2371653119444</v>
      </c>
      <c r="H313">
        <f t="shared" si="16"/>
        <v>2.5425567925775973E-2</v>
      </c>
      <c r="I313" s="1">
        <f t="shared" si="19"/>
        <v>5155535.5036326312</v>
      </c>
      <c r="J313" s="5">
        <f>I313/$C$3*100</f>
        <v>40.087552210028512</v>
      </c>
      <c r="K313" s="5">
        <f>I313/$C$1*100</f>
        <v>22.248591476565824</v>
      </c>
    </row>
    <row r="314" spans="1:11" x14ac:dyDescent="0.25">
      <c r="A314">
        <v>307</v>
      </c>
      <c r="B314">
        <v>2327</v>
      </c>
      <c r="E314">
        <f>'Methane Generation Model'!$B$17-0.012*'Model Extrapolation'!$B314</f>
        <v>5.9255238906021361</v>
      </c>
      <c r="F314" s="1">
        <f t="shared" si="17"/>
        <v>374.47456768659475</v>
      </c>
      <c r="G314" s="1">
        <f t="shared" si="18"/>
        <v>1029.8050611381357</v>
      </c>
      <c r="H314">
        <f t="shared" si="16"/>
        <v>2.5122284450908819E-2</v>
      </c>
      <c r="I314" s="1">
        <f t="shared" si="19"/>
        <v>5156939.7832614556</v>
      </c>
      <c r="J314" s="5">
        <f>I314/$C$3*100</f>
        <v>40.098471373110279</v>
      </c>
      <c r="K314" s="5">
        <f>I314/$C$1*100</f>
        <v>22.254651612076202</v>
      </c>
    </row>
    <row r="315" spans="1:11" x14ac:dyDescent="0.25">
      <c r="A315">
        <v>308</v>
      </c>
      <c r="B315">
        <v>2328</v>
      </c>
      <c r="E315">
        <f>'Methane Generation Model'!$B$17-0.012*'Model Extrapolation'!$B315</f>
        <v>5.9135238906021357</v>
      </c>
      <c r="F315" s="1">
        <f t="shared" si="17"/>
        <v>370.00772751732444</v>
      </c>
      <c r="G315" s="1">
        <f t="shared" si="18"/>
        <v>1017.5212506726422</v>
      </c>
      <c r="H315">
        <f t="shared" si="16"/>
        <v>2.4822618628414107E-2</v>
      </c>
      <c r="I315" s="1">
        <f t="shared" si="19"/>
        <v>5158327.312239646</v>
      </c>
      <c r="J315" s="5">
        <f>I315/$C$3*100</f>
        <v>40.109260289279497</v>
      </c>
      <c r="K315" s="5">
        <f>I315/$C$1*100</f>
        <v>22.26063946055012</v>
      </c>
    </row>
    <row r="316" spans="1:11" x14ac:dyDescent="0.25">
      <c r="A316">
        <v>309</v>
      </c>
      <c r="B316">
        <v>2329</v>
      </c>
      <c r="E316">
        <f>'Methane Generation Model'!$B$17-0.012*'Model Extrapolation'!$B316</f>
        <v>5.9015238906021352</v>
      </c>
      <c r="F316" s="1">
        <f t="shared" si="17"/>
        <v>365.59416910019308</v>
      </c>
      <c r="G316" s="1">
        <f t="shared" si="18"/>
        <v>1005.383965025531</v>
      </c>
      <c r="H316">
        <f t="shared" si="16"/>
        <v>2.4526527305895583E-2</v>
      </c>
      <c r="I316" s="1">
        <f t="shared" si="19"/>
        <v>5159698.2903737715</v>
      </c>
      <c r="J316" s="5">
        <f>I316/$C$3*100</f>
        <v>40.119920512158735</v>
      </c>
      <c r="K316" s="5">
        <f>I316/$C$1*100</f>
        <v>22.266555884248099</v>
      </c>
    </row>
    <row r="317" spans="1:11" x14ac:dyDescent="0.25">
      <c r="A317">
        <v>310</v>
      </c>
      <c r="B317">
        <v>2330</v>
      </c>
      <c r="E317">
        <f>'Methane Generation Model'!$B$17-0.012*'Model Extrapolation'!$B317</f>
        <v>5.8895238906021348</v>
      </c>
      <c r="F317" s="1">
        <f t="shared" si="17"/>
        <v>361.23325687516189</v>
      </c>
      <c r="G317" s="1">
        <f t="shared" si="18"/>
        <v>993.39145640669517</v>
      </c>
      <c r="H317">
        <f t="shared" si="16"/>
        <v>2.4233967845691148E-2</v>
      </c>
      <c r="I317" s="1">
        <f t="shared" si="19"/>
        <v>5161052.9150870536</v>
      </c>
      <c r="J317" s="5">
        <f>I317/$C$3*100</f>
        <v>40.130453576838519</v>
      </c>
      <c r="K317" s="5">
        <f>I317/$C$1*100</f>
        <v>22.27240173514538</v>
      </c>
    </row>
    <row r="318" spans="1:11" x14ac:dyDescent="0.25">
      <c r="A318">
        <v>311</v>
      </c>
      <c r="B318">
        <v>2331</v>
      </c>
      <c r="E318">
        <f>'Methane Generation Model'!$B$17-0.012*'Model Extrapolation'!$B318</f>
        <v>5.8775238906021343</v>
      </c>
      <c r="F318" s="1">
        <f t="shared" si="17"/>
        <v>356.92436286333475</v>
      </c>
      <c r="G318" s="1">
        <f t="shared" si="18"/>
        <v>981.54199787417053</v>
      </c>
      <c r="H318">
        <f t="shared" si="16"/>
        <v>2.3944898118732988E-2</v>
      </c>
      <c r="I318" s="1">
        <f t="shared" si="19"/>
        <v>5162391.3814477911</v>
      </c>
      <c r="J318" s="5">
        <f>I318/$C$3*100</f>
        <v>40.140861000098361</v>
      </c>
      <c r="K318" s="5">
        <f>I318/$C$1*100</f>
        <v>22.27817785505459</v>
      </c>
    </row>
    <row r="319" spans="1:11" x14ac:dyDescent="0.25">
      <c r="A319">
        <v>312</v>
      </c>
      <c r="B319">
        <v>2332</v>
      </c>
      <c r="E319">
        <f>'Methane Generation Model'!$B$17-0.012*'Model Extrapolation'!$B319</f>
        <v>5.8655238906021339</v>
      </c>
      <c r="F319" s="1">
        <f t="shared" si="17"/>
        <v>352.66686657652826</v>
      </c>
      <c r="G319" s="1">
        <f t="shared" si="18"/>
        <v>969.83388308545273</v>
      </c>
      <c r="H319">
        <f t="shared" si="16"/>
        <v>2.3659276498480913E-2</v>
      </c>
      <c r="I319" s="1">
        <f t="shared" si="19"/>
        <v>5163713.8821974527</v>
      </c>
      <c r="J319" s="5">
        <f>I319/$C$3*100</f>
        <v>40.151144280625189</v>
      </c>
      <c r="K319" s="5">
        <f>I319/$C$1*100</f>
        <v>22.28388507574698</v>
      </c>
    </row>
    <row r="320" spans="1:11" x14ac:dyDescent="0.25">
      <c r="A320">
        <v>313</v>
      </c>
      <c r="B320">
        <v>2333</v>
      </c>
      <c r="E320">
        <f>'Methane Generation Model'!$B$17-0.012*'Model Extrapolation'!$B320</f>
        <v>5.8535238906021334</v>
      </c>
      <c r="F320" s="1">
        <f t="shared" si="17"/>
        <v>348.46015492792003</v>
      </c>
      <c r="G320" s="1">
        <f t="shared" si="18"/>
        <v>958.26542605178008</v>
      </c>
      <c r="H320">
        <f t="shared" si="16"/>
        <v>2.3377061854928043E-2</v>
      </c>
      <c r="I320" s="1">
        <f t="shared" si="19"/>
        <v>5165020.6077784328</v>
      </c>
      <c r="J320" s="5">
        <f>I320/$C$3*100</f>
        <v>40.161304899229172</v>
      </c>
      <c r="K320" s="5">
        <f>I320/$C$1*100</f>
        <v>22.289524219072192</v>
      </c>
    </row>
    <row r="321" spans="1:11" x14ac:dyDescent="0.25">
      <c r="A321">
        <v>314</v>
      </c>
      <c r="B321">
        <v>2334</v>
      </c>
      <c r="E321">
        <f>'Methane Generation Model'!$B$17-0.012*'Model Extrapolation'!$B321</f>
        <v>5.8415238906021365</v>
      </c>
      <c r="F321" s="1">
        <f t="shared" si="17"/>
        <v>344.3036221437647</v>
      </c>
      <c r="G321" s="1">
        <f t="shared" si="18"/>
        <v>946.83496089535288</v>
      </c>
      <c r="H321">
        <f t="shared" si="16"/>
        <v>2.309821354867812E-2</v>
      </c>
      <c r="I321" s="1">
        <f t="shared" si="19"/>
        <v>5166311.7463614717</v>
      </c>
      <c r="J321" s="5">
        <f>I321/$C$3*100</f>
        <v>40.171344319056942</v>
      </c>
      <c r="K321" s="5">
        <f>I321/$C$1*100</f>
        <v>22.295096097076605</v>
      </c>
    </row>
    <row r="322" spans="1:11" x14ac:dyDescent="0.25">
      <c r="A322">
        <v>315</v>
      </c>
      <c r="B322">
        <v>2335</v>
      </c>
      <c r="E322">
        <f>'Methane Generation Model'!$B$17-0.012*'Model Extrapolation'!$B322</f>
        <v>5.829523890602136</v>
      </c>
      <c r="F322" s="1">
        <f t="shared" si="17"/>
        <v>340.19666967615638</v>
      </c>
      <c r="G322" s="1">
        <f t="shared" si="18"/>
        <v>935.54084160943</v>
      </c>
      <c r="H322">
        <f t="shared" si="16"/>
        <v>2.2822691425093033E-2</v>
      </c>
      <c r="I322" s="1">
        <f t="shared" si="19"/>
        <v>5167587.4838727573</v>
      </c>
      <c r="J322" s="5">
        <f>I322/$C$3*100</f>
        <v>40.18126398580231</v>
      </c>
      <c r="K322" s="5">
        <f>I322/$C$1*100</f>
        <v>22.300601512120284</v>
      </c>
    </row>
    <row r="323" spans="1:11" x14ac:dyDescent="0.25">
      <c r="A323">
        <v>316</v>
      </c>
      <c r="B323">
        <v>2336</v>
      </c>
      <c r="E323">
        <f>'Methane Generation Model'!$B$17-0.012*'Model Extrapolation'!$B323</f>
        <v>5.8175238906021356</v>
      </c>
      <c r="F323" s="1">
        <f t="shared" si="17"/>
        <v>336.13870611684405</v>
      </c>
      <c r="G323" s="1">
        <f t="shared" si="18"/>
        <v>924.38144182132112</v>
      </c>
      <c r="H323">
        <f t="shared" si="16"/>
        <v>2.2550455808510957E-2</v>
      </c>
      <c r="I323" s="1">
        <f t="shared" si="19"/>
        <v>5168848.0040206956</v>
      </c>
      <c r="J323" s="5">
        <f>I323/$C$3*100</f>
        <v>40.19106532791443</v>
      </c>
      <c r="K323" s="5">
        <f>I323/$C$1*100</f>
        <v>22.306041256992508</v>
      </c>
    </row>
    <row r="324" spans="1:11" x14ac:dyDescent="0.25">
      <c r="A324">
        <v>317</v>
      </c>
      <c r="B324">
        <v>2337</v>
      </c>
      <c r="E324">
        <f>'Methane Generation Model'!$B$17-0.012*'Model Extrapolation'!$B324</f>
        <v>5.8055238906021351</v>
      </c>
      <c r="F324" s="1">
        <f t="shared" si="17"/>
        <v>332.12914711206304</v>
      </c>
      <c r="G324" s="1">
        <f t="shared" si="18"/>
        <v>913.35515455817335</v>
      </c>
      <c r="H324">
        <f t="shared" si="16"/>
        <v>2.2281467496532682E-2</v>
      </c>
      <c r="I324" s="1">
        <f t="shared" si="19"/>
        <v>5170093.488322366</v>
      </c>
      <c r="J324" s="5">
        <f>I324/$C$3*100</f>
        <v>40.200749756803503</v>
      </c>
      <c r="K324" s="5">
        <f>I324/$C$1*100</f>
        <v>22.311416115025938</v>
      </c>
    </row>
    <row r="325" spans="1:11" x14ac:dyDescent="0.25">
      <c r="A325">
        <v>318</v>
      </c>
      <c r="B325">
        <v>2338</v>
      </c>
      <c r="E325">
        <f>'Methane Generation Model'!$B$17-0.012*'Model Extrapolation'!$B325</f>
        <v>5.7935238906021347</v>
      </c>
      <c r="F325" s="1">
        <f t="shared" si="17"/>
        <v>328.16741527838809</v>
      </c>
      <c r="G325" s="1">
        <f t="shared" si="18"/>
        <v>902.46039201556721</v>
      </c>
      <c r="H325">
        <f t="shared" si="16"/>
        <v>2.2015687754376467E-2</v>
      </c>
      <c r="I325" s="1">
        <f t="shared" si="19"/>
        <v>5171324.11612966</v>
      </c>
      <c r="J325" s="5">
        <f>I325/$C$3*100</f>
        <v>40.210318667044007</v>
      </c>
      <c r="K325" s="5">
        <f>I325/$C$1*100</f>
        <v>22.316726860209425</v>
      </c>
    </row>
    <row r="326" spans="1:11" x14ac:dyDescent="0.25">
      <c r="A326">
        <v>319</v>
      </c>
      <c r="B326">
        <v>2339</v>
      </c>
      <c r="E326">
        <f>'Methane Generation Model'!$B$17-0.012*'Model Extrapolation'!$B326</f>
        <v>5.7815238906021342</v>
      </c>
      <c r="F326" s="1">
        <f t="shared" si="17"/>
        <v>324.25294011958925</v>
      </c>
      <c r="G326" s="1">
        <f t="shared" si="18"/>
        <v>891.69558532887049</v>
      </c>
      <c r="H326">
        <f t="shared" si="16"/>
        <v>2.1753078309300178E-2</v>
      </c>
      <c r="I326" s="1">
        <f t="shared" si="19"/>
        <v>5172540.0646551084</v>
      </c>
      <c r="J326" s="5">
        <f>I326/$C$3*100</f>
        <v>40.219773436575565</v>
      </c>
      <c r="K326" s="5">
        <f>I326/$C$1*100</f>
        <v>22.321974257299438</v>
      </c>
    </row>
    <row r="327" spans="1:11" x14ac:dyDescent="0.25">
      <c r="A327">
        <v>320</v>
      </c>
      <c r="B327">
        <v>2340</v>
      </c>
      <c r="E327">
        <f>'Methane Generation Model'!$B$17-0.012*'Model Extrapolation'!$B327</f>
        <v>5.7695238906021338</v>
      </c>
      <c r="F327" s="1">
        <f t="shared" si="17"/>
        <v>320.38515794447937</v>
      </c>
      <c r="G327" s="1">
        <f t="shared" si="18"/>
        <v>881.05918434731825</v>
      </c>
      <c r="H327">
        <f t="shared" ref="H327:H390" si="20">F327/F$7</f>
        <v>2.1493601345089923E-2</v>
      </c>
      <c r="I327" s="1">
        <f t="shared" si="19"/>
        <v>5173741.5089974003</v>
      </c>
      <c r="J327" s="5">
        <f>I327/$C$3*100</f>
        <v>40.22911542690133</v>
      </c>
      <c r="K327" s="5">
        <f>I327/$C$1*100</f>
        <v>22.327159061930239</v>
      </c>
    </row>
    <row r="328" spans="1:11" x14ac:dyDescent="0.25">
      <c r="A328">
        <v>321</v>
      </c>
      <c r="B328">
        <v>2341</v>
      </c>
      <c r="E328">
        <f>'Methane Generation Model'!$B$17-0.012*'Model Extrapolation'!$B328</f>
        <v>5.7575238906021333</v>
      </c>
      <c r="F328" s="1">
        <f t="shared" ref="F328:F391" si="21">EXP(E328)</f>
        <v>316.56351178574175</v>
      </c>
      <c r="G328" s="1">
        <f t="shared" ref="G328:G391" si="22">F328*44/16</f>
        <v>870.54965741078979</v>
      </c>
      <c r="H328">
        <f t="shared" si="20"/>
        <v>2.1237219496614484E-2</v>
      </c>
      <c r="I328" s="1">
        <f t="shared" ref="I328:I391" si="23">I327+F328+G328</f>
        <v>5174928.6221665973</v>
      </c>
      <c r="J328" s="5">
        <f>I328/$C$3*100</f>
        <v>40.238345983284049</v>
      </c>
      <c r="K328" s="5">
        <f>I328/$C$1*100</f>
        <v>22.332282020722648</v>
      </c>
    </row>
    <row r="329" spans="1:11" x14ac:dyDescent="0.25">
      <c r="A329">
        <v>322</v>
      </c>
      <c r="B329">
        <v>2342</v>
      </c>
      <c r="E329">
        <f>'Methane Generation Model'!$B$17-0.012*'Model Extrapolation'!$B329</f>
        <v>5.7455238906021364</v>
      </c>
      <c r="F329" s="1">
        <f t="shared" si="21"/>
        <v>312.78745131972676</v>
      </c>
      <c r="G329" s="1">
        <f t="shared" si="22"/>
        <v>860.16549112924861</v>
      </c>
      <c r="H329">
        <f t="shared" si="20"/>
        <v>2.0983895844444725E-2</v>
      </c>
      <c r="I329" s="1">
        <f t="shared" si="23"/>
        <v>5176101.575109046</v>
      </c>
      <c r="J329" s="5">
        <f>I329/$C$3*100</f>
        <v>40.247466434939788</v>
      </c>
      <c r="K329" s="5">
        <f>I329/$C$1*100</f>
        <v>22.337343871391578</v>
      </c>
    </row>
    <row r="330" spans="1:11" x14ac:dyDescent="0.25">
      <c r="A330">
        <v>323</v>
      </c>
      <c r="B330">
        <v>2343</v>
      </c>
      <c r="E330">
        <f>'Methane Generation Model'!$B$17-0.012*'Model Extrapolation'!$B330</f>
        <v>5.733523890602136</v>
      </c>
      <c r="F330" s="1">
        <f t="shared" si="21"/>
        <v>309.05643278719998</v>
      </c>
      <c r="G330" s="1">
        <f t="shared" si="22"/>
        <v>849.90519016479993</v>
      </c>
      <c r="H330">
        <f t="shared" si="20"/>
        <v>2.0733593909536836E-2</v>
      </c>
      <c r="I330" s="1">
        <f t="shared" si="23"/>
        <v>5177260.5367319984</v>
      </c>
      <c r="J330" s="5">
        <f>I330/$C$3*100</f>
        <v>40.256478095229348</v>
      </c>
      <c r="K330" s="5">
        <f>I330/$C$1*100</f>
        <v>22.34234534285229</v>
      </c>
    </row>
    <row r="331" spans="1:11" x14ac:dyDescent="0.25">
      <c r="A331">
        <v>324</v>
      </c>
      <c r="B331">
        <v>2344</v>
      </c>
      <c r="E331">
        <f>'Methane Generation Model'!$B$17-0.012*'Model Extrapolation'!$B331</f>
        <v>5.7215238906021355</v>
      </c>
      <c r="F331" s="1">
        <f t="shared" si="21"/>
        <v>305.3699189150467</v>
      </c>
      <c r="G331" s="1">
        <f t="shared" si="22"/>
        <v>839.76727701637844</v>
      </c>
      <c r="H331">
        <f t="shared" si="20"/>
        <v>2.0486277647979743E-2</v>
      </c>
      <c r="I331" s="1">
        <f t="shared" si="23"/>
        <v>5178405.6739279302</v>
      </c>
      <c r="J331" s="5">
        <f>I331/$C$3*100</f>
        <v>40.265382261847385</v>
      </c>
      <c r="K331" s="5">
        <f>I331/$C$1*100</f>
        <v>22.347287155325301</v>
      </c>
    </row>
    <row r="332" spans="1:11" x14ac:dyDescent="0.25">
      <c r="A332">
        <v>325</v>
      </c>
      <c r="B332">
        <v>2345</v>
      </c>
      <c r="E332">
        <f>'Methane Generation Model'!$B$17-0.012*'Model Extrapolation'!$B332</f>
        <v>5.7095238906021351</v>
      </c>
      <c r="F332" s="1">
        <f t="shared" si="21"/>
        <v>301.72737883889886</v>
      </c>
      <c r="G332" s="1">
        <f t="shared" si="22"/>
        <v>829.75029180697186</v>
      </c>
      <c r="H332">
        <f t="shared" si="20"/>
        <v>2.0241911445804416E-2</v>
      </c>
      <c r="I332" s="1">
        <f t="shared" si="23"/>
        <v>5179537.1515985755</v>
      </c>
      <c r="J332" s="5">
        <f>I332/$C$3*100</f>
        <v>40.274180217009274</v>
      </c>
      <c r="K332" s="5">
        <f>I332/$C$1*100</f>
        <v>22.352170020440148</v>
      </c>
    </row>
    <row r="333" spans="1:11" x14ac:dyDescent="0.25">
      <c r="A333">
        <v>326</v>
      </c>
      <c r="B333">
        <v>2346</v>
      </c>
      <c r="E333">
        <f>'Methane Generation Model'!$B$17-0.012*'Model Extrapolation'!$B333</f>
        <v>5.6975238906021346</v>
      </c>
      <c r="F333" s="1">
        <f t="shared" si="21"/>
        <v>298.12828802669128</v>
      </c>
      <c r="G333" s="1">
        <f t="shared" si="22"/>
        <v>819.85279207340102</v>
      </c>
      <c r="H333">
        <f t="shared" si="20"/>
        <v>2.0000460113855478E-2</v>
      </c>
      <c r="I333" s="1">
        <f t="shared" si="23"/>
        <v>5180655.1326786755</v>
      </c>
      <c r="J333" s="5">
        <f>I333/$C$3*100</f>
        <v>40.282873227635768</v>
      </c>
      <c r="K333" s="5">
        <f>I333/$C$1*100</f>
        <v>22.356994641337852</v>
      </c>
    </row>
    <row r="334" spans="1:11" x14ac:dyDescent="0.25">
      <c r="A334">
        <v>327</v>
      </c>
      <c r="B334">
        <v>2347</v>
      </c>
      <c r="E334">
        <f>'Methane Generation Model'!$B$17-0.012*'Model Extrapolation'!$B334</f>
        <v>5.6855238906021341</v>
      </c>
      <c r="F334" s="1">
        <f t="shared" si="21"/>
        <v>294.5721282031277</v>
      </c>
      <c r="G334" s="1">
        <f t="shared" si="22"/>
        <v>810.07335255860119</v>
      </c>
      <c r="H334">
        <f t="shared" si="20"/>
        <v>1.9761888882723896E-2</v>
      </c>
      <c r="I334" s="1">
        <f t="shared" si="23"/>
        <v>5181759.7781594368</v>
      </c>
      <c r="J334" s="5">
        <f>I334/$C$3*100</f>
        <v>40.29146254553541</v>
      </c>
      <c r="K334" s="5">
        <f>I334/$C$1*100</f>
        <v>22.36176171277215</v>
      </c>
    </row>
    <row r="335" spans="1:11" x14ac:dyDescent="0.25">
      <c r="A335">
        <v>328</v>
      </c>
      <c r="B335">
        <v>2348</v>
      </c>
      <c r="E335">
        <f>'Methane Generation Model'!$B$17-0.012*'Model Extrapolation'!$B335</f>
        <v>5.6735238906021337</v>
      </c>
      <c r="F335" s="1">
        <f t="shared" si="21"/>
        <v>291.05838727504846</v>
      </c>
      <c r="G335" s="1">
        <f t="shared" si="22"/>
        <v>800.41056500638331</v>
      </c>
      <c r="H335">
        <f t="shared" si="20"/>
        <v>1.9526163397740135E-2</v>
      </c>
      <c r="I335" s="1">
        <f t="shared" si="23"/>
        <v>5182851.2471117182</v>
      </c>
      <c r="J335" s="5">
        <f>I335/$C$3*100</f>
        <v>40.299949407584826</v>
      </c>
      <c r="K335" s="5">
        <f>I335/$C$1*100</f>
        <v>22.36647192120958</v>
      </c>
    </row>
    <row r="336" spans="1:11" x14ac:dyDescent="0.25">
      <c r="A336">
        <v>329</v>
      </c>
      <c r="B336">
        <v>2349</v>
      </c>
      <c r="E336">
        <f>'Methane Generation Model'!$B$17-0.012*'Model Extrapolation'!$B336</f>
        <v>5.6615238906021368</v>
      </c>
      <c r="F336" s="1">
        <f t="shared" si="21"/>
        <v>287.58655925768915</v>
      </c>
      <c r="G336" s="1">
        <f t="shared" si="22"/>
        <v>790.86303795864512</v>
      </c>
      <c r="H336">
        <f t="shared" si="20"/>
        <v>1.9293249714027086E-2</v>
      </c>
      <c r="I336" s="1">
        <f t="shared" si="23"/>
        <v>5183929.6967089344</v>
      </c>
      <c r="J336" s="5">
        <f>I336/$C$3*100</f>
        <v>40.308335035906815</v>
      </c>
      <c r="K336" s="5">
        <f>I336/$C$1*100</f>
        <v>22.371125944928284</v>
      </c>
    </row>
    <row r="337" spans="1:11" x14ac:dyDescent="0.25">
      <c r="A337">
        <v>330</v>
      </c>
      <c r="B337">
        <v>2350</v>
      </c>
      <c r="E337">
        <f>'Methane Generation Model'!$B$17-0.012*'Model Extrapolation'!$B337</f>
        <v>5.6495238906021363</v>
      </c>
      <c r="F337" s="1">
        <f t="shared" si="21"/>
        <v>284.15614420181385</v>
      </c>
      <c r="G337" s="1">
        <f t="shared" si="22"/>
        <v>781.4293965549881</v>
      </c>
      <c r="H337">
        <f t="shared" si="20"/>
        <v>1.9063114291611685E-2</v>
      </c>
      <c r="I337" s="1">
        <f t="shared" si="23"/>
        <v>5184995.282249691</v>
      </c>
      <c r="J337" s="5">
        <f>I337/$C$3*100</f>
        <v>40.316620638046345</v>
      </c>
      <c r="K337" s="5">
        <f>I337/$C$1*100</f>
        <v>22.375724454115723</v>
      </c>
    </row>
    <row r="338" spans="1:11" x14ac:dyDescent="0.25">
      <c r="A338">
        <v>331</v>
      </c>
      <c r="B338">
        <v>2351</v>
      </c>
      <c r="E338">
        <f>'Methane Generation Model'!$B$17-0.012*'Model Extrapolation'!$B338</f>
        <v>5.6375238906021359</v>
      </c>
      <c r="F338" s="1">
        <f t="shared" si="21"/>
        <v>280.76664812172783</v>
      </c>
      <c r="G338" s="1">
        <f t="shared" si="22"/>
        <v>772.10828233475149</v>
      </c>
      <c r="H338">
        <f t="shared" si="20"/>
        <v>1.8835723990595497E-2</v>
      </c>
      <c r="I338" s="1">
        <f t="shared" si="23"/>
        <v>5186048.1571801482</v>
      </c>
      <c r="J338" s="5">
        <f>I338/$C$3*100</f>
        <v>40.324807407144462</v>
      </c>
      <c r="K338" s="5">
        <f>I338/$C$1*100</f>
        <v>22.380268110965172</v>
      </c>
    </row>
    <row r="339" spans="1:11" x14ac:dyDescent="0.25">
      <c r="A339">
        <v>332</v>
      </c>
      <c r="B339">
        <v>2352</v>
      </c>
      <c r="E339">
        <f>'Methane Generation Model'!$B$17-0.012*'Model Extrapolation'!$B339</f>
        <v>5.6255238906021354</v>
      </c>
      <c r="F339" s="1">
        <f t="shared" si="21"/>
        <v>277.41758292413846</v>
      </c>
      <c r="G339" s="1">
        <f t="shared" si="22"/>
        <v>762.8983530413808</v>
      </c>
      <c r="H339">
        <f t="shared" si="20"/>
        <v>1.8611046066382246E-2</v>
      </c>
      <c r="I339" s="1">
        <f t="shared" si="23"/>
        <v>5187088.4731161138</v>
      </c>
      <c r="J339" s="5">
        <f>I339/$C$3*100</f>
        <v>40.332896522110026</v>
      </c>
      <c r="K339" s="5">
        <f>I339/$C$1*100</f>
        <v>22.384757569771065</v>
      </c>
    </row>
    <row r="340" spans="1:11" x14ac:dyDescent="0.25">
      <c r="A340">
        <v>333</v>
      </c>
      <c r="B340">
        <v>2353</v>
      </c>
      <c r="E340">
        <f>'Methane Generation Model'!$B$17-0.012*'Model Extrapolation'!$B340</f>
        <v>5.613523890602135</v>
      </c>
      <c r="F340" s="1">
        <f t="shared" si="21"/>
        <v>274.10846633786997</v>
      </c>
      <c r="G340" s="1">
        <f t="shared" si="22"/>
        <v>753.79828242914243</v>
      </c>
      <c r="H340">
        <f t="shared" si="20"/>
        <v>1.8389048164962587E-2</v>
      </c>
      <c r="I340" s="1">
        <f t="shared" si="23"/>
        <v>5188116.3798648808</v>
      </c>
      <c r="J340" s="5">
        <f>I340/$C$3*100</f>
        <v>40.340889147789589</v>
      </c>
      <c r="K340" s="5">
        <f>I340/$C$1*100</f>
        <v>22.38919347702322</v>
      </c>
    </row>
    <row r="341" spans="1:11" x14ac:dyDescent="0.25">
      <c r="A341">
        <v>334</v>
      </c>
      <c r="B341">
        <v>2354</v>
      </c>
      <c r="E341">
        <f>'Methane Generation Model'!$B$17-0.012*'Model Extrapolation'!$B341</f>
        <v>5.6015238906021345</v>
      </c>
      <c r="F341" s="1">
        <f t="shared" si="21"/>
        <v>270.83882184441592</v>
      </c>
      <c r="G341" s="1">
        <f t="shared" si="22"/>
        <v>744.80676007214379</v>
      </c>
      <c r="H341">
        <f t="shared" si="20"/>
        <v>1.8169698318255118E-2</v>
      </c>
      <c r="I341" s="1">
        <f t="shared" si="23"/>
        <v>5189132.0254467968</v>
      </c>
      <c r="J341" s="5">
        <f>I341/$C$3*100</f>
        <v>40.348786435135054</v>
      </c>
      <c r="K341" s="5">
        <f>I341/$C$1*100</f>
        <v>22.393576471499955</v>
      </c>
    </row>
    <row r="342" spans="1:11" x14ac:dyDescent="0.25">
      <c r="A342">
        <v>335</v>
      </c>
      <c r="B342">
        <v>2355</v>
      </c>
      <c r="E342">
        <f>'Methane Generation Model'!$B$17-0.012*'Model Extrapolation'!$B342</f>
        <v>5.5895238906021341</v>
      </c>
      <c r="F342" s="1">
        <f t="shared" si="21"/>
        <v>267.60817860931917</v>
      </c>
      <c r="G342" s="1">
        <f t="shared" si="22"/>
        <v>735.92249117562767</v>
      </c>
      <c r="H342">
        <f t="shared" si="20"/>
        <v>1.7952964939502866E-2</v>
      </c>
      <c r="I342" s="1">
        <f t="shared" si="23"/>
        <v>5190135.5561165819</v>
      </c>
      <c r="J342" s="5">
        <f>I342/$C$3*100</f>
        <v>40.356589521369457</v>
      </c>
      <c r="K342" s="5">
        <f>I342/$C$1*100</f>
        <v>22.397907184360051</v>
      </c>
    </row>
    <row r="343" spans="1:11" x14ac:dyDescent="0.25">
      <c r="A343">
        <v>336</v>
      </c>
      <c r="B343">
        <v>2356</v>
      </c>
      <c r="E343">
        <f>'Methane Generation Model'!$B$17-0.012*'Model Extrapolation'!$B343</f>
        <v>5.5775238906021336</v>
      </c>
      <c r="F343" s="1">
        <f t="shared" si="21"/>
        <v>264.41607141437129</v>
      </c>
      <c r="G343" s="1">
        <f t="shared" si="22"/>
        <v>727.14419638952108</v>
      </c>
      <c r="H343">
        <f t="shared" si="20"/>
        <v>1.7738816818724773E-2</v>
      </c>
      <c r="I343" s="1">
        <f t="shared" si="23"/>
        <v>5191127.1163843852</v>
      </c>
      <c r="J343" s="5">
        <f>I343/$C$3*100</f>
        <v>40.364299530150689</v>
      </c>
      <c r="K343" s="5">
        <f>I343/$C$1*100</f>
        <v>22.402186239233632</v>
      </c>
    </row>
    <row r="344" spans="1:11" x14ac:dyDescent="0.25">
      <c r="A344">
        <v>337</v>
      </c>
      <c r="B344">
        <v>2357</v>
      </c>
      <c r="E344">
        <f>'Methane Generation Model'!$B$17-0.012*'Model Extrapolation'!$B344</f>
        <v>5.5655238906021367</v>
      </c>
      <c r="F344" s="1">
        <f t="shared" si="21"/>
        <v>261.26204059062121</v>
      </c>
      <c r="G344" s="1">
        <f t="shared" si="22"/>
        <v>718.47061162420835</v>
      </c>
      <c r="H344">
        <f t="shared" si="20"/>
        <v>1.7527223118221462E-2</v>
      </c>
      <c r="I344" s="1">
        <f t="shared" si="23"/>
        <v>5192106.8490366004</v>
      </c>
      <c r="J344" s="5">
        <f>I344/$C$3*100</f>
        <v>40.371917571733348</v>
      </c>
      <c r="K344" s="5">
        <f>I344/$C$1*100</f>
        <v>22.406414252312008</v>
      </c>
    </row>
    <row r="345" spans="1:11" x14ac:dyDescent="0.25">
      <c r="A345">
        <v>338</v>
      </c>
      <c r="B345">
        <v>2358</v>
      </c>
      <c r="E345">
        <f>'Methane Generation Model'!$B$17-0.012*'Model Extrapolation'!$B345</f>
        <v>5.5535238906021362</v>
      </c>
      <c r="F345" s="1">
        <f t="shared" si="21"/>
        <v>258.14563195217818</v>
      </c>
      <c r="G345" s="1">
        <f t="shared" si="22"/>
        <v>709.90048786849002</v>
      </c>
      <c r="H345">
        <f t="shared" si="20"/>
        <v>1.73181533681343E-2</v>
      </c>
      <c r="I345" s="1">
        <f t="shared" si="23"/>
        <v>5193074.8951564208</v>
      </c>
      <c r="J345" s="5">
        <f>I345/$C$3*100</f>
        <v>40.379444743128573</v>
      </c>
      <c r="K345" s="5">
        <f>I345/$C$1*100</f>
        <v>22.410591832436356</v>
      </c>
    </row>
    <row r="346" spans="1:11" x14ac:dyDescent="0.25">
      <c r="A346">
        <v>339</v>
      </c>
      <c r="B346">
        <v>2359</v>
      </c>
      <c r="E346">
        <f>'Methane Generation Model'!$B$17-0.012*'Model Extrapolation'!$B346</f>
        <v>5.5415238906021358</v>
      </c>
      <c r="F346" s="1">
        <f t="shared" si="21"/>
        <v>255.06639673081409</v>
      </c>
      <c r="G346" s="1">
        <f t="shared" si="22"/>
        <v>701.43259100973876</v>
      </c>
      <c r="H346">
        <f t="shared" si="20"/>
        <v>1.7111577462058061E-2</v>
      </c>
      <c r="I346" s="1">
        <f t="shared" si="23"/>
        <v>5194031.3941441616</v>
      </c>
      <c r="J346" s="5">
        <f>I346/$C$3*100</f>
        <v>40.386882128262066</v>
      </c>
      <c r="K346" s="5">
        <f>I346/$C$1*100</f>
        <v>22.414719581185444</v>
      </c>
    </row>
    <row r="347" spans="1:11" x14ac:dyDescent="0.25">
      <c r="A347">
        <v>340</v>
      </c>
      <c r="B347">
        <v>2360</v>
      </c>
      <c r="E347">
        <f>'Methane Generation Model'!$B$17-0.012*'Model Extrapolation'!$B347</f>
        <v>5.5295238906021353</v>
      </c>
      <c r="F347" s="1">
        <f t="shared" si="21"/>
        <v>252.0238915113361</v>
      </c>
      <c r="G347" s="1">
        <f t="shared" si="22"/>
        <v>693.06570165617427</v>
      </c>
      <c r="H347">
        <f t="shared" si="20"/>
        <v>1.6907465652705306E-2</v>
      </c>
      <c r="I347" s="1">
        <f t="shared" si="23"/>
        <v>5194976.483737329</v>
      </c>
      <c r="J347" s="5">
        <f>I347/$C$3*100</f>
        <v>40.394230798130124</v>
      </c>
      <c r="K347" s="5">
        <f>I347/$C$1*100</f>
        <v>22.418798092962216</v>
      </c>
    </row>
    <row r="348" spans="1:11" x14ac:dyDescent="0.25">
      <c r="A348">
        <v>341</v>
      </c>
      <c r="B348">
        <v>2361</v>
      </c>
      <c r="E348">
        <f>'Methane Generation Model'!$B$17-0.012*'Model Extrapolation'!$B348</f>
        <v>5.5175238906021349</v>
      </c>
      <c r="F348" s="1">
        <f t="shared" si="21"/>
        <v>249.01767816773511</v>
      </c>
      <c r="G348" s="1">
        <f t="shared" si="22"/>
        <v>684.7986149612716</v>
      </c>
      <c r="H348">
        <f t="shared" si="20"/>
        <v>1.6705788547622787E-2</v>
      </c>
      <c r="I348" s="1">
        <f t="shared" si="23"/>
        <v>5195910.3000304578</v>
      </c>
      <c r="J348" s="5">
        <f>I348/$C$3*100</f>
        <v>40.401491810953907</v>
      </c>
      <c r="K348" s="5">
        <f>I348/$C$1*100</f>
        <v>22.422827955079423</v>
      </c>
    </row>
    <row r="349" spans="1:11" x14ac:dyDescent="0.25">
      <c r="A349">
        <v>342</v>
      </c>
      <c r="B349">
        <v>2362</v>
      </c>
      <c r="E349">
        <f>'Methane Generation Model'!$B$17-0.012*'Model Extrapolation'!$B349</f>
        <v>5.5055238906021344</v>
      </c>
      <c r="F349" s="1">
        <f t="shared" si="21"/>
        <v>246.04732380009489</v>
      </c>
      <c r="G349" s="1">
        <f t="shared" si="22"/>
        <v>676.63014045026091</v>
      </c>
      <c r="H349">
        <f t="shared" si="20"/>
        <v>1.6506517104958859E-2</v>
      </c>
      <c r="I349" s="1">
        <f t="shared" si="23"/>
        <v>5196832.9774947073</v>
      </c>
      <c r="J349" s="5">
        <f>I349/$C$3*100</f>
        <v>40.408666212331816</v>
      </c>
      <c r="K349" s="5">
        <f>I349/$C$1*100</f>
        <v>22.42680974784416</v>
      </c>
    </row>
    <row r="350" spans="1:11" x14ac:dyDescent="0.25">
      <c r="A350">
        <v>343</v>
      </c>
      <c r="B350">
        <v>2363</v>
      </c>
      <c r="E350">
        <f>'Methane Generation Model'!$B$17-0.012*'Model Extrapolation'!$B350</f>
        <v>5.493523890602134</v>
      </c>
      <c r="F350" s="1">
        <f t="shared" si="21"/>
        <v>243.11240067225367</v>
      </c>
      <c r="G350" s="1">
        <f t="shared" si="22"/>
        <v>668.55910184869754</v>
      </c>
      <c r="H350">
        <f t="shared" si="20"/>
        <v>1.6309622629281446E-2</v>
      </c>
      <c r="I350" s="1">
        <f t="shared" si="23"/>
        <v>5197744.6489972286</v>
      </c>
      <c r="J350" s="5">
        <f>I350/$C$3*100</f>
        <v>40.415755035390063</v>
      </c>
      <c r="K350" s="5">
        <f>I350/$C$1*100</f>
        <v>22.430744044641482</v>
      </c>
    </row>
    <row r="351" spans="1:11" x14ac:dyDescent="0.25">
      <c r="A351">
        <v>344</v>
      </c>
      <c r="B351">
        <v>2364</v>
      </c>
      <c r="E351">
        <f>'Methane Generation Model'!$B$17-0.012*'Model Extrapolation'!$B351</f>
        <v>5.4815238906021335</v>
      </c>
      <c r="F351" s="1">
        <f t="shared" si="21"/>
        <v>240.21248615020954</v>
      </c>
      <c r="G351" s="1">
        <f t="shared" si="22"/>
        <v>660.58433691307619</v>
      </c>
      <c r="H351">
        <f t="shared" si="20"/>
        <v>1.6115076767445818E-2</v>
      </c>
      <c r="I351" s="1">
        <f t="shared" si="23"/>
        <v>5198645.4458202925</v>
      </c>
      <c r="J351" s="5">
        <f>I351/$C$3*100</f>
        <v>40.422759300931389</v>
      </c>
      <c r="K351" s="5">
        <f>I351/$C$1*100</f>
        <v>22.43463141201692</v>
      </c>
    </row>
    <row r="352" spans="1:11" x14ac:dyDescent="0.25">
      <c r="A352">
        <v>345</v>
      </c>
      <c r="B352">
        <v>2365</v>
      </c>
      <c r="E352">
        <f>'Methane Generation Model'!$B$17-0.012*'Model Extrapolation'!$B352</f>
        <v>5.4695238906021366</v>
      </c>
      <c r="F352" s="1">
        <f t="shared" si="21"/>
        <v>237.34716264126104</v>
      </c>
      <c r="G352" s="1">
        <f t="shared" si="22"/>
        <v>652.70469726346789</v>
      </c>
      <c r="H352">
        <f t="shared" si="20"/>
        <v>1.592285150451174E-2</v>
      </c>
      <c r="I352" s="1">
        <f t="shared" si="23"/>
        <v>5199535.4976801975</v>
      </c>
      <c r="J352" s="5">
        <f>I352/$C$3*100</f>
        <v>40.42968001758215</v>
      </c>
      <c r="K352" s="5">
        <f>I352/$C$1*100</f>
        <v>22.438472409758091</v>
      </c>
    </row>
    <row r="353" spans="1:11" x14ac:dyDescent="0.25">
      <c r="A353">
        <v>346</v>
      </c>
      <c r="B353">
        <v>2366</v>
      </c>
      <c r="E353">
        <f>'Methane Generation Model'!$B$17-0.012*'Model Extrapolation'!$B353</f>
        <v>5.4575238906021362</v>
      </c>
      <c r="F353" s="1">
        <f t="shared" si="21"/>
        <v>234.5160175338699</v>
      </c>
      <c r="G353" s="1">
        <f t="shared" si="22"/>
        <v>644.91904821814228</v>
      </c>
      <c r="H353">
        <f t="shared" si="20"/>
        <v>1.5732919159709074E-2</v>
      </c>
      <c r="I353" s="1">
        <f t="shared" si="23"/>
        <v>5200414.9327459494</v>
      </c>
      <c r="J353" s="5">
        <f>I353/$C$3*100</f>
        <v>40.436518181937494</v>
      </c>
      <c r="K353" s="5">
        <f>I353/$C$1*100</f>
        <v>22.442267590975309</v>
      </c>
    </row>
    <row r="354" spans="1:11" x14ac:dyDescent="0.25">
      <c r="A354">
        <v>347</v>
      </c>
      <c r="B354">
        <v>2367</v>
      </c>
      <c r="E354">
        <f>'Methane Generation Model'!$B$17-0.012*'Model Extrapolation'!$B354</f>
        <v>5.4455238906021357</v>
      </c>
      <c r="F354" s="1">
        <f t="shared" si="21"/>
        <v>231.71864313824926</v>
      </c>
      <c r="G354" s="1">
        <f t="shared" si="22"/>
        <v>637.22626863018547</v>
      </c>
      <c r="H354">
        <f t="shared" si="20"/>
        <v>1.5545252382452024E-2</v>
      </c>
      <c r="I354" s="1">
        <f t="shared" si="23"/>
        <v>5201283.877657718</v>
      </c>
      <c r="J354" s="5">
        <f>I354/$C$3*100</f>
        <v>40.443274778704911</v>
      </c>
      <c r="K354" s="5">
        <f>I354/$C$1*100</f>
        <v>22.446017502181228</v>
      </c>
    </row>
    <row r="355" spans="1:11" x14ac:dyDescent="0.25">
      <c r="A355">
        <v>348</v>
      </c>
      <c r="B355">
        <v>2368</v>
      </c>
      <c r="E355">
        <f>'Methane Generation Model'!$B$17-0.012*'Model Extrapolation'!$B355</f>
        <v>5.4335238906021353</v>
      </c>
      <c r="F355" s="1">
        <f t="shared" si="21"/>
        <v>228.95463662765226</v>
      </c>
      <c r="G355" s="1">
        <f t="shared" si="22"/>
        <v>629.62525072604376</v>
      </c>
      <c r="H355">
        <f t="shared" si="20"/>
        <v>1.5359824148400369E-2</v>
      </c>
      <c r="I355" s="1">
        <f t="shared" si="23"/>
        <v>5202142.4575450718</v>
      </c>
      <c r="J355" s="5">
        <f>I355/$C$3*100</f>
        <v>40.449950780846017</v>
      </c>
      <c r="K355" s="5">
        <f>I355/$C$1*100</f>
        <v>22.44972268336954</v>
      </c>
    </row>
    <row r="356" spans="1:11" x14ac:dyDescent="0.25">
      <c r="A356">
        <v>349</v>
      </c>
      <c r="B356">
        <v>2369</v>
      </c>
      <c r="E356">
        <f>'Methane Generation Model'!$B$17-0.012*'Model Extrapolation'!$B356</f>
        <v>5.4215238906021348</v>
      </c>
      <c r="F356" s="1">
        <f t="shared" si="21"/>
        <v>226.22359998036518</v>
      </c>
      <c r="G356" s="1">
        <f t="shared" si="22"/>
        <v>622.11489994600424</v>
      </c>
      <c r="H356">
        <f t="shared" si="20"/>
        <v>1.5176607755567992E-2</v>
      </c>
      <c r="I356" s="1">
        <f t="shared" si="23"/>
        <v>5202990.7960449988</v>
      </c>
      <c r="J356" s="5">
        <f>I356/$C$3*100</f>
        <v>40.456547149716648</v>
      </c>
      <c r="K356" s="5">
        <f>I356/$C$1*100</f>
        <v>22.453383668092737</v>
      </c>
    </row>
    <row r="357" spans="1:11" x14ac:dyDescent="0.25">
      <c r="A357">
        <v>350</v>
      </c>
      <c r="B357">
        <v>2370</v>
      </c>
      <c r="E357">
        <f>'Methane Generation Model'!$B$17-0.012*'Model Extrapolation'!$B357</f>
        <v>5.4095238906021343</v>
      </c>
      <c r="F357" s="1">
        <f t="shared" si="21"/>
        <v>223.5251399223915</v>
      </c>
      <c r="G357" s="1">
        <f t="shared" si="22"/>
        <v>614.69413478657668</v>
      </c>
      <c r="H357">
        <f t="shared" si="20"/>
        <v>1.4995576820477717E-2</v>
      </c>
      <c r="I357" s="1">
        <f t="shared" si="23"/>
        <v>5203829.0153197078</v>
      </c>
      <c r="J357" s="5">
        <f>I357/$C$3*100</f>
        <v>40.463064835205323</v>
      </c>
      <c r="K357" s="5">
        <f>I357/$C$1*100</f>
        <v>22.457000983538951</v>
      </c>
    </row>
    <row r="358" spans="1:11" x14ac:dyDescent="0.25">
      <c r="A358">
        <v>351</v>
      </c>
      <c r="B358">
        <v>2371</v>
      </c>
      <c r="E358">
        <f>'Methane Generation Model'!$B$17-0.012*'Model Extrapolation'!$B358</f>
        <v>5.3975238906021339</v>
      </c>
      <c r="F358" s="1">
        <f t="shared" si="21"/>
        <v>220.85886787081998</v>
      </c>
      <c r="G358" s="1">
        <f t="shared" si="22"/>
        <v>607.36188664475492</v>
      </c>
      <c r="H358">
        <f t="shared" si="20"/>
        <v>1.4816705274362074E-2</v>
      </c>
      <c r="I358" s="1">
        <f t="shared" si="23"/>
        <v>5204657.2360742232</v>
      </c>
      <c r="J358" s="5">
        <f>I358/$C$3*100</f>
        <v>40.46950477587</v>
      </c>
      <c r="K358" s="5">
        <f>I358/$C$1*100</f>
        <v>22.460575150607852</v>
      </c>
    </row>
    <row r="359" spans="1:11" x14ac:dyDescent="0.25">
      <c r="A359">
        <v>352</v>
      </c>
      <c r="B359">
        <v>2372</v>
      </c>
      <c r="E359">
        <f>'Methane Generation Model'!$B$17-0.012*'Model Extrapolation'!$B359</f>
        <v>5.3855238906021334</v>
      </c>
      <c r="F359" s="1">
        <f t="shared" si="21"/>
        <v>218.2243998778678</v>
      </c>
      <c r="G359" s="1">
        <f t="shared" si="22"/>
        <v>600.11709966413639</v>
      </c>
      <c r="H359">
        <f t="shared" si="20"/>
        <v>1.4639967359409329E-2</v>
      </c>
      <c r="I359" s="1">
        <f t="shared" si="23"/>
        <v>5205475.5775737651</v>
      </c>
      <c r="J359" s="5">
        <f>I359/$C$3*100</f>
        <v>40.475867899073286</v>
      </c>
      <c r="K359" s="5">
        <f>I359/$C$1*100</f>
        <v>22.464106683985673</v>
      </c>
    </row>
    <row r="360" spans="1:11" x14ac:dyDescent="0.25">
      <c r="A360">
        <v>353</v>
      </c>
      <c r="B360">
        <v>2373</v>
      </c>
      <c r="E360">
        <f>'Methane Generation Model'!$B$17-0.012*'Model Extrapolation'!$B360</f>
        <v>5.3735238906021365</v>
      </c>
      <c r="F360" s="1">
        <f t="shared" si="21"/>
        <v>215.62135657559236</v>
      </c>
      <c r="G360" s="1">
        <f t="shared" si="22"/>
        <v>592.95873058287896</v>
      </c>
      <c r="H360">
        <f t="shared" si="20"/>
        <v>1.4465337625054373E-2</v>
      </c>
      <c r="I360" s="1">
        <f t="shared" si="23"/>
        <v>5206284.1576609239</v>
      </c>
      <c r="J360" s="5">
        <f>I360/$C$3*100</f>
        <v>40.482155121115909</v>
      </c>
      <c r="K360" s="5">
        <f>I360/$C$1*100</f>
        <v>22.467596092219331</v>
      </c>
    </row>
    <row r="361" spans="1:11" x14ac:dyDescent="0.25">
      <c r="A361">
        <v>354</v>
      </c>
      <c r="B361">
        <v>2374</v>
      </c>
      <c r="E361">
        <f>'Methane Generation Model'!$B$17-0.012*'Model Extrapolation'!$B361</f>
        <v>5.3615238906021361</v>
      </c>
      <c r="F361" s="1">
        <f t="shared" si="21"/>
        <v>213.04936312125855</v>
      </c>
      <c r="G361" s="1">
        <f t="shared" si="22"/>
        <v>585.88574858346101</v>
      </c>
      <c r="H361">
        <f t="shared" si="20"/>
        <v>1.4292790924313599E-2</v>
      </c>
      <c r="I361" s="1">
        <f t="shared" si="23"/>
        <v>5207083.0927726291</v>
      </c>
      <c r="J361" s="5">
        <f>I361/$C$3*100</f>
        <v>40.488367347368708</v>
      </c>
      <c r="K361" s="5">
        <f>I361/$C$1*100</f>
        <v>22.471043877789633</v>
      </c>
    </row>
    <row r="362" spans="1:11" x14ac:dyDescent="0.25">
      <c r="A362">
        <v>355</v>
      </c>
      <c r="B362">
        <v>2375</v>
      </c>
      <c r="E362">
        <f>'Methane Generation Model'!$B$17-0.012*'Model Extrapolation'!$B362</f>
        <v>5.3495238906021356</v>
      </c>
      <c r="F362" s="1">
        <f t="shared" si="21"/>
        <v>210.50804914336524</v>
      </c>
      <c r="G362" s="1">
        <f t="shared" si="22"/>
        <v>578.89713514425443</v>
      </c>
      <c r="H362">
        <f t="shared" si="20"/>
        <v>1.4122302410163986E-2</v>
      </c>
      <c r="I362" s="1">
        <f t="shared" si="23"/>
        <v>5207872.4979569167</v>
      </c>
      <c r="J362" s="5">
        <f>I362/$C$3*100</f>
        <v>40.494505472402999</v>
      </c>
      <c r="K362" s="5">
        <f>I362/$C$1*100</f>
        <v>22.474450537183664</v>
      </c>
    </row>
    <row r="363" spans="1:11" x14ac:dyDescent="0.25">
      <c r="A363">
        <v>356</v>
      </c>
      <c r="B363">
        <v>2376</v>
      </c>
      <c r="E363">
        <f>'Methane Generation Model'!$B$17-0.012*'Model Extrapolation'!$B363</f>
        <v>5.3375238906021352</v>
      </c>
      <c r="F363" s="1">
        <f t="shared" si="21"/>
        <v>207.99704868830824</v>
      </c>
      <c r="G363" s="1">
        <f t="shared" si="22"/>
        <v>571.99188389284768</v>
      </c>
      <c r="H363">
        <f t="shared" si="20"/>
        <v>1.3953847531964892E-2</v>
      </c>
      <c r="I363" s="1">
        <f t="shared" si="23"/>
        <v>5208652.4868894974</v>
      </c>
      <c r="J363" s="5">
        <f>I363/$C$3*100</f>
        <v>40.500570380119377</v>
      </c>
      <c r="K363" s="5">
        <f>I363/$C$1*100</f>
        <v>22.477816560966254</v>
      </c>
    </row>
    <row r="364" spans="1:11" x14ac:dyDescent="0.25">
      <c r="A364">
        <v>357</v>
      </c>
      <c r="B364">
        <v>2377</v>
      </c>
      <c r="E364">
        <f>'Methane Generation Model'!$B$17-0.012*'Model Extrapolation'!$B364</f>
        <v>5.3255238906021347</v>
      </c>
      <c r="F364" s="1">
        <f t="shared" si="21"/>
        <v>205.51600016768302</v>
      </c>
      <c r="G364" s="1">
        <f t="shared" si="22"/>
        <v>565.16900046112835</v>
      </c>
      <c r="H364">
        <f t="shared" si="20"/>
        <v>1.3787402031922769E-2</v>
      </c>
      <c r="I364" s="1">
        <f t="shared" si="23"/>
        <v>5209423.1718901256</v>
      </c>
      <c r="J364" s="5">
        <f>I364/$C$3*100</f>
        <v>40.506562943875061</v>
      </c>
      <c r="K364" s="5">
        <f>I364/$C$1*100</f>
        <v>22.481142433850653</v>
      </c>
    </row>
    <row r="365" spans="1:11" x14ac:dyDescent="0.25">
      <c r="A365">
        <v>358</v>
      </c>
      <c r="B365">
        <v>2378</v>
      </c>
      <c r="E365">
        <f>'Methane Generation Model'!$B$17-0.012*'Model Extrapolation'!$B365</f>
        <v>5.3135238906021343</v>
      </c>
      <c r="F365" s="1">
        <f t="shared" si="21"/>
        <v>203.06454630621525</v>
      </c>
      <c r="G365" s="1">
        <f t="shared" si="22"/>
        <v>558.42750234209188</v>
      </c>
      <c r="H365">
        <f t="shared" si="20"/>
        <v>1.3622941941597985E-2</v>
      </c>
      <c r="I365" s="1">
        <f t="shared" si="23"/>
        <v>5210184.6639387747</v>
      </c>
      <c r="J365" s="5">
        <f>I365/$C$3*100</f>
        <v>40.51248402660957</v>
      </c>
      <c r="K365" s="5">
        <f>I365/$C$1*100</f>
        <v>22.48442863476831</v>
      </c>
    </row>
    <row r="366" spans="1:11" x14ac:dyDescent="0.25">
      <c r="A366">
        <v>359</v>
      </c>
      <c r="B366">
        <v>2379</v>
      </c>
      <c r="E366">
        <f>'Methane Generation Model'!$B$17-0.012*'Model Extrapolation'!$B366</f>
        <v>5.3015238906021338</v>
      </c>
      <c r="F366" s="1">
        <f t="shared" si="21"/>
        <v>200.64233409031283</v>
      </c>
      <c r="G366" s="1">
        <f t="shared" si="22"/>
        <v>551.76641874836025</v>
      </c>
      <c r="H366">
        <f t="shared" si="20"/>
        <v>1.3460443578453348E-2</v>
      </c>
      <c r="I366" s="1">
        <f t="shared" si="23"/>
        <v>5210937.0726916138</v>
      </c>
      <c r="J366" s="5">
        <f>I366/$C$3*100</f>
        <v>40.51833448096906</v>
      </c>
      <c r="K366" s="5">
        <f>I366/$C$1*100</f>
        <v>22.487675636937826</v>
      </c>
    </row>
    <row r="367" spans="1:11" x14ac:dyDescent="0.25">
      <c r="A367">
        <v>360</v>
      </c>
      <c r="B367">
        <v>2380</v>
      </c>
      <c r="E367">
        <f>'Methane Generation Model'!$B$17-0.012*'Model Extrapolation'!$B367</f>
        <v>5.2895238906021333</v>
      </c>
      <c r="F367" s="1">
        <f t="shared" si="21"/>
        <v>198.24901471723103</v>
      </c>
      <c r="G367" s="1">
        <f t="shared" si="22"/>
        <v>545.18479047238532</v>
      </c>
      <c r="H367">
        <f t="shared" si="20"/>
        <v>1.3299883542443769E-2</v>
      </c>
      <c r="I367" s="1">
        <f t="shared" si="23"/>
        <v>5211680.5064968038</v>
      </c>
      <c r="J367" s="5">
        <f>I367/$C$3*100</f>
        <v>40.524115149429058</v>
      </c>
      <c r="K367" s="5">
        <f>I367/$C$1*100</f>
        <v>22.490883907933128</v>
      </c>
    </row>
    <row r="368" spans="1:11" x14ac:dyDescent="0.25">
      <c r="A368">
        <v>361</v>
      </c>
      <c r="B368">
        <v>2381</v>
      </c>
      <c r="E368">
        <f>'Methane Generation Model'!$B$17-0.012*'Model Extrapolation'!$B368</f>
        <v>5.2775238906021364</v>
      </c>
      <c r="F368" s="1">
        <f t="shared" si="21"/>
        <v>195.88424354484513</v>
      </c>
      <c r="G368" s="1">
        <f t="shared" si="22"/>
        <v>538.68166974832411</v>
      </c>
      <c r="H368">
        <f t="shared" si="20"/>
        <v>1.3141238712646655E-2</v>
      </c>
      <c r="I368" s="1">
        <f t="shared" si="23"/>
        <v>5212415.0724100973</v>
      </c>
      <c r="J368" s="5">
        <f>I368/$C$3*100</f>
        <v>40.52982686441581</v>
      </c>
      <c r="K368" s="5">
        <f>I368/$C$1*100</f>
        <v>22.494053909750779</v>
      </c>
    </row>
    <row r="369" spans="1:11" x14ac:dyDescent="0.25">
      <c r="A369">
        <v>362</v>
      </c>
      <c r="B369">
        <v>2382</v>
      </c>
      <c r="E369">
        <f>'Methane Generation Model'!$B$17-0.012*'Model Extrapolation'!$B369</f>
        <v>5.265523890602136</v>
      </c>
      <c r="F369" s="1">
        <f t="shared" si="21"/>
        <v>193.54768004201861</v>
      </c>
      <c r="G369" s="1">
        <f t="shared" si="22"/>
        <v>532.2561201155512</v>
      </c>
      <c r="H369">
        <f t="shared" si="20"/>
        <v>1.2984486243932286E-2</v>
      </c>
      <c r="I369" s="1">
        <f t="shared" si="23"/>
        <v>5213140.8762102546</v>
      </c>
      <c r="J369" s="5">
        <f>I369/$C$3*100</f>
        <v>40.535470448426153</v>
      </c>
      <c r="K369" s="5">
        <f>I369/$C$1*100</f>
        <v>22.497186098876515</v>
      </c>
    </row>
    <row r="370" spans="1:11" x14ac:dyDescent="0.25">
      <c r="A370">
        <v>363</v>
      </c>
      <c r="B370">
        <v>2383</v>
      </c>
      <c r="E370">
        <f>'Methane Generation Model'!$B$17-0.012*'Model Extrapolation'!$B370</f>
        <v>5.2535238906021355</v>
      </c>
      <c r="F370" s="1">
        <f t="shared" si="21"/>
        <v>191.23898773957012</v>
      </c>
      <c r="G370" s="1">
        <f t="shared" si="22"/>
        <v>525.90721628381789</v>
      </c>
      <c r="H370">
        <f t="shared" si="20"/>
        <v>1.2829603563674342E-2</v>
      </c>
      <c r="I370" s="1">
        <f t="shared" si="23"/>
        <v>5213858.0224142773</v>
      </c>
      <c r="J370" s="5">
        <f>I370/$C$3*100</f>
        <v>40.541046714145928</v>
      </c>
      <c r="K370" s="5">
        <f>I370/$C$1*100</f>
        <v>22.500280926350989</v>
      </c>
    </row>
    <row r="371" spans="1:11" x14ac:dyDescent="0.25">
      <c r="A371">
        <v>364</v>
      </c>
      <c r="B371">
        <v>2384</v>
      </c>
      <c r="E371">
        <f>'Methane Generation Model'!$B$17-0.012*'Model Extrapolation'!$B371</f>
        <v>5.2415238906021351</v>
      </c>
      <c r="F371" s="1">
        <f t="shared" si="21"/>
        <v>188.9578341818187</v>
      </c>
      <c r="G371" s="1">
        <f t="shared" si="22"/>
        <v>519.63404400000138</v>
      </c>
      <c r="H371">
        <f t="shared" si="20"/>
        <v>1.2676568368499229E-2</v>
      </c>
      <c r="I371" s="1">
        <f t="shared" si="23"/>
        <v>5214566.6142924586</v>
      </c>
      <c r="J371" s="5">
        <f>I371/$C$3*100</f>
        <v>40.54655646456704</v>
      </c>
      <c r="K371" s="5">
        <f>I371/$C$1*100</f>
        <v>22.503338837834708</v>
      </c>
    </row>
    <row r="372" spans="1:11" x14ac:dyDescent="0.25">
      <c r="A372">
        <v>365</v>
      </c>
      <c r="B372">
        <v>2385</v>
      </c>
      <c r="E372">
        <f>'Methane Generation Model'!$B$17-0.012*'Model Extrapolation'!$B372</f>
        <v>5.2295238906021346</v>
      </c>
      <c r="F372" s="1">
        <f t="shared" si="21"/>
        <v>186.70389087871018</v>
      </c>
      <c r="G372" s="1">
        <f t="shared" si="22"/>
        <v>513.43569991645302</v>
      </c>
      <c r="H372">
        <f t="shared" si="20"/>
        <v>1.2525358621074397E-2</v>
      </c>
      <c r="I372" s="1">
        <f t="shared" si="23"/>
        <v>5215266.7538832538</v>
      </c>
      <c r="J372" s="5">
        <f>I372/$C$3*100</f>
        <v>40.552000493103073</v>
      </c>
      <c r="K372" s="5">
        <f>I372/$C$1*100</f>
        <v>22.506360273672204</v>
      </c>
    </row>
    <row r="373" spans="1:11" x14ac:dyDescent="0.25">
      <c r="A373">
        <v>366</v>
      </c>
      <c r="B373">
        <v>2386</v>
      </c>
      <c r="E373">
        <f>'Methane Generation Model'!$B$17-0.012*'Model Extrapolation'!$B373</f>
        <v>5.2175238906021342</v>
      </c>
      <c r="F373" s="1">
        <f t="shared" si="21"/>
        <v>184.47683325851403</v>
      </c>
      <c r="G373" s="1">
        <f t="shared" si="22"/>
        <v>507.31129146091359</v>
      </c>
      <c r="H373">
        <f t="shared" si="20"/>
        <v>1.2375952546934922E-2</v>
      </c>
      <c r="I373" s="1">
        <f t="shared" si="23"/>
        <v>5215958.5420079734</v>
      </c>
      <c r="J373" s="5">
        <f>I373/$C$3*100</f>
        <v>40.557379583703543</v>
      </c>
      <c r="K373" s="5">
        <f>I373/$C$1*100</f>
        <v>22.509345668955465</v>
      </c>
    </row>
    <row r="374" spans="1:11" x14ac:dyDescent="0.25">
      <c r="A374">
        <v>367</v>
      </c>
      <c r="B374">
        <v>2387</v>
      </c>
      <c r="E374">
        <f>'Methane Generation Model'!$B$17-0.012*'Model Extrapolation'!$B374</f>
        <v>5.2055238906021337</v>
      </c>
      <c r="F374" s="1">
        <f t="shared" si="21"/>
        <v>182.27634062108464</v>
      </c>
      <c r="G374" s="1">
        <f t="shared" si="22"/>
        <v>501.25993670798277</v>
      </c>
      <c r="H374">
        <f t="shared" si="20"/>
        <v>1.2228328631347955E-2</v>
      </c>
      <c r="I374" s="1">
        <f t="shared" si="23"/>
        <v>5216642.078285303</v>
      </c>
      <c r="J374" s="5">
        <f>I374/$C$3*100</f>
        <v>40.562694510966793</v>
      </c>
      <c r="K374" s="5">
        <f>I374/$C$1*100</f>
        <v>22.512295453586567</v>
      </c>
    </row>
    <row r="375" spans="1:11" x14ac:dyDescent="0.25">
      <c r="A375">
        <v>368</v>
      </c>
      <c r="B375">
        <v>2388</v>
      </c>
      <c r="E375">
        <f>'Methane Generation Model'!$B$17-0.012*'Model Extrapolation'!$B375</f>
        <v>5.1935238906021333</v>
      </c>
      <c r="F375" s="1">
        <f t="shared" si="21"/>
        <v>180.10209609167973</v>
      </c>
      <c r="G375" s="1">
        <f t="shared" si="22"/>
        <v>495.28076425211924</v>
      </c>
      <c r="H375">
        <f t="shared" si="20"/>
        <v>1.2082465616214556E-2</v>
      </c>
      <c r="I375" s="1">
        <f t="shared" si="23"/>
        <v>5217317.4611456469</v>
      </c>
      <c r="J375" s="5">
        <f>I375/$C$3*100</f>
        <v>40.56794604025152</v>
      </c>
      <c r="K375" s="5">
        <f>I375/$C$1*100</f>
        <v>22.515210052339594</v>
      </c>
    </row>
    <row r="376" spans="1:11" x14ac:dyDescent="0.25">
      <c r="A376">
        <v>369</v>
      </c>
      <c r="B376">
        <v>2389</v>
      </c>
      <c r="E376">
        <f>'Methane Generation Model'!$B$17-0.012*'Model Extrapolation'!$B376</f>
        <v>5.1815238906021364</v>
      </c>
      <c r="F376" s="1">
        <f t="shared" si="21"/>
        <v>177.95378657533053</v>
      </c>
      <c r="G376" s="1">
        <f t="shared" si="22"/>
        <v>489.37291308215896</v>
      </c>
      <c r="H376">
        <f t="shared" si="20"/>
        <v>1.1938342497008533E-2</v>
      </c>
      <c r="I376" s="1">
        <f t="shared" si="23"/>
        <v>5217984.7878453042</v>
      </c>
      <c r="J376" s="5">
        <f>I376/$C$3*100</f>
        <v>40.573134927787031</v>
      </c>
      <c r="K376" s="5">
        <f>I376/$C$1*100</f>
        <v>22.5180898849218</v>
      </c>
    </row>
    <row r="377" spans="1:11" x14ac:dyDescent="0.25">
      <c r="A377">
        <v>370</v>
      </c>
      <c r="B377">
        <v>2390</v>
      </c>
      <c r="E377">
        <f>'Methane Generation Model'!$B$17-0.012*'Model Extrapolation'!$B377</f>
        <v>5.1695238906021359</v>
      </c>
      <c r="F377" s="1">
        <f t="shared" si="21"/>
        <v>175.83110271175318</v>
      </c>
      <c r="G377" s="1">
        <f t="shared" si="22"/>
        <v>483.53553245732121</v>
      </c>
      <c r="H377">
        <f t="shared" si="20"/>
        <v>1.1795938519751593E-2</v>
      </c>
      <c r="I377" s="1">
        <f t="shared" si="23"/>
        <v>5218644.1544804741</v>
      </c>
      <c r="J377" s="5">
        <f>I377/$C$3*100</f>
        <v>40.57826192078209</v>
      </c>
      <c r="K377" s="5">
        <f>I377/$C$1*100</f>
        <v>22.52093536603406</v>
      </c>
    </row>
    <row r="378" spans="1:11" x14ac:dyDescent="0.25">
      <c r="A378">
        <v>371</v>
      </c>
      <c r="B378">
        <v>2391</v>
      </c>
      <c r="E378">
        <f>'Methane Generation Model'!$B$17-0.012*'Model Extrapolation'!$B378</f>
        <v>5.1575238906021355</v>
      </c>
      <c r="F378" s="1">
        <f t="shared" si="21"/>
        <v>173.73373883080393</v>
      </c>
      <c r="G378" s="1">
        <f t="shared" si="22"/>
        <v>477.76778178471079</v>
      </c>
      <c r="H378">
        <f t="shared" si="20"/>
        <v>1.1655233178024978E-2</v>
      </c>
      <c r="I378" s="1">
        <f t="shared" si="23"/>
        <v>5219295.6560010901</v>
      </c>
      <c r="J378" s="5">
        <f>I378/$C$3*100</f>
        <v>40.583327757532551</v>
      </c>
      <c r="K378" s="5">
        <f>I378/$C$1*100</f>
        <v>22.523746905430567</v>
      </c>
    </row>
    <row r="379" spans="1:11" x14ac:dyDescent="0.25">
      <c r="A379">
        <v>372</v>
      </c>
      <c r="B379">
        <v>2392</v>
      </c>
      <c r="E379">
        <f>'Methane Generation Model'!$B$17-0.012*'Model Extrapolation'!$B379</f>
        <v>5.145523890602135</v>
      </c>
      <c r="F379" s="1">
        <f t="shared" si="21"/>
        <v>171.66139290845965</v>
      </c>
      <c r="G379" s="1">
        <f t="shared" si="22"/>
        <v>472.06883049826405</v>
      </c>
      <c r="H379">
        <f t="shared" si="20"/>
        <v>1.1516206210016335E-2</v>
      </c>
      <c r="I379" s="1">
        <f t="shared" si="23"/>
        <v>5219939.3862244971</v>
      </c>
      <c r="J379" s="5">
        <f>I379/$C$3*100</f>
        <v>40.588333167527658</v>
      </c>
      <c r="K379" s="5">
        <f>I379/$C$1*100</f>
        <v>22.526524907977848</v>
      </c>
    </row>
    <row r="380" spans="1:11" x14ac:dyDescent="0.25">
      <c r="A380">
        <v>373</v>
      </c>
      <c r="B380">
        <v>2393</v>
      </c>
      <c r="E380">
        <f>'Methane Generation Model'!$B$17-0.012*'Model Extrapolation'!$B380</f>
        <v>5.1335238906021345</v>
      </c>
      <c r="F380" s="1">
        <f t="shared" si="21"/>
        <v>169.61376652332652</v>
      </c>
      <c r="G380" s="1">
        <f t="shared" si="22"/>
        <v>466.43785793914793</v>
      </c>
      <c r="H380">
        <f t="shared" si="20"/>
        <v>1.1378837595602037E-2</v>
      </c>
      <c r="I380" s="1">
        <f t="shared" si="23"/>
        <v>5220575.4378489591</v>
      </c>
      <c r="J380" s="5">
        <f>I380/$C$3*100</f>
        <v>40.593278871555086</v>
      </c>
      <c r="K380" s="5">
        <f>I380/$C$1*100</f>
        <v>22.529269773713075</v>
      </c>
    </row>
    <row r="381" spans="1:11" x14ac:dyDescent="0.25">
      <c r="A381">
        <v>374</v>
      </c>
      <c r="B381">
        <v>2394</v>
      </c>
      <c r="E381">
        <f>'Methane Generation Model'!$B$17-0.012*'Model Extrapolation'!$B381</f>
        <v>5.1215238906021341</v>
      </c>
      <c r="F381" s="1">
        <f t="shared" si="21"/>
        <v>167.5905648136667</v>
      </c>
      <c r="G381" s="1">
        <f t="shared" si="22"/>
        <v>460.87405323758344</v>
      </c>
      <c r="H381">
        <f t="shared" si="20"/>
        <v>1.124310755346423E-2</v>
      </c>
      <c r="I381" s="1">
        <f t="shared" si="23"/>
        <v>5221203.9024670105</v>
      </c>
      <c r="J381" s="5">
        <f>I381/$C$3*100</f>
        <v>40.598165581804793</v>
      </c>
      <c r="K381" s="5">
        <f>I381/$C$1*100</f>
        <v>22.531981897901655</v>
      </c>
    </row>
    <row r="382" spans="1:11" x14ac:dyDescent="0.25">
      <c r="A382">
        <v>375</v>
      </c>
      <c r="B382">
        <v>2395</v>
      </c>
      <c r="E382">
        <f>'Methane Generation Model'!$B$17-0.012*'Model Extrapolation'!$B382</f>
        <v>5.1095238906021336</v>
      </c>
      <c r="F382" s="1">
        <f t="shared" si="21"/>
        <v>165.59149643493799</v>
      </c>
      <c r="G382" s="1">
        <f t="shared" si="22"/>
        <v>455.37661519607946</v>
      </c>
      <c r="H382">
        <f t="shared" si="20"/>
        <v>1.1108996538242308E-2</v>
      </c>
      <c r="I382" s="1">
        <f t="shared" si="23"/>
        <v>5221824.870578642</v>
      </c>
      <c r="J382" s="5">
        <f>I382/$C$3*100</f>
        <v>40.602994001971467</v>
      </c>
      <c r="K382" s="5">
        <f>I382/$C$1*100</f>
        <v>22.534661671094167</v>
      </c>
    </row>
    <row r="383" spans="1:11" x14ac:dyDescent="0.25">
      <c r="A383">
        <v>376</v>
      </c>
      <c r="B383">
        <v>2396</v>
      </c>
      <c r="E383">
        <f>'Methane Generation Model'!$B$17-0.012*'Model Extrapolation'!$B383</f>
        <v>5.0975238906021367</v>
      </c>
      <c r="F383" s="1">
        <f t="shared" si="21"/>
        <v>163.61627351783994</v>
      </c>
      <c r="G383" s="1">
        <f t="shared" si="22"/>
        <v>449.94475217405983</v>
      </c>
      <c r="H383">
        <f t="shared" si="20"/>
        <v>1.0976485237718367E-2</v>
      </c>
      <c r="I383" s="1">
        <f t="shared" si="23"/>
        <v>5222438.4316043342</v>
      </c>
      <c r="J383" s="5">
        <f>I383/$C$3*100</f>
        <v>40.607764827355979</v>
      </c>
      <c r="K383" s="5">
        <f>I383/$C$1*100</f>
        <v>22.537309479182571</v>
      </c>
    </row>
    <row r="384" spans="1:11" x14ac:dyDescent="0.25">
      <c r="A384">
        <v>377</v>
      </c>
      <c r="B384">
        <v>2397</v>
      </c>
      <c r="E384">
        <f>'Methane Generation Model'!$B$17-0.012*'Model Extrapolation'!$B384</f>
        <v>5.0855238906021363</v>
      </c>
      <c r="F384" s="1">
        <f t="shared" si="21"/>
        <v>161.66461162685817</v>
      </c>
      <c r="G384" s="1">
        <f t="shared" si="22"/>
        <v>444.57768197385997</v>
      </c>
      <c r="H384">
        <f t="shared" si="20"/>
        <v>1.0845554570036078E-2</v>
      </c>
      <c r="I384" s="1">
        <f t="shared" si="23"/>
        <v>5223044.6738979341</v>
      </c>
      <c r="J384" s="5">
        <f>I384/$C$3*100</f>
        <v>40.612478744965415</v>
      </c>
      <c r="K384" s="5">
        <f>I384/$C$1*100</f>
        <v>22.539925703455804</v>
      </c>
    </row>
    <row r="385" spans="1:11" x14ac:dyDescent="0.25">
      <c r="A385">
        <v>378</v>
      </c>
      <c r="B385">
        <v>2398</v>
      </c>
      <c r="E385">
        <f>'Methane Generation Model'!$B$17-0.012*'Model Extrapolation'!$B385</f>
        <v>5.0735238906021358</v>
      </c>
      <c r="F385" s="1">
        <f t="shared" si="21"/>
        <v>159.73622971930845</v>
      </c>
      <c r="G385" s="1">
        <f t="shared" si="22"/>
        <v>439.27463172809826</v>
      </c>
      <c r="H385">
        <f t="shared" si="20"/>
        <v>1.071618568095308E-2</v>
      </c>
      <c r="I385" s="1">
        <f t="shared" si="23"/>
        <v>5223643.6847593822</v>
      </c>
      <c r="J385" s="5">
        <f>I385/$C$3*100</f>
        <v>40.61713643361206</v>
      </c>
      <c r="K385" s="5">
        <f>I385/$C$1*100</f>
        <v>22.542510720654697</v>
      </c>
    </row>
    <row r="386" spans="1:11" x14ac:dyDescent="0.25">
      <c r="A386">
        <v>379</v>
      </c>
      <c r="B386">
        <v>2399</v>
      </c>
      <c r="E386">
        <f>'Methane Generation Model'!$B$17-0.012*'Model Extrapolation'!$B386</f>
        <v>5.0615238906021354</v>
      </c>
      <c r="F386" s="1">
        <f t="shared" si="21"/>
        <v>157.83085010486383</v>
      </c>
      <c r="G386" s="1">
        <f t="shared" si="22"/>
        <v>434.03483778837551</v>
      </c>
      <c r="H386">
        <f t="shared" si="20"/>
        <v>1.0588359941125797E-2</v>
      </c>
      <c r="I386" s="1">
        <f t="shared" si="23"/>
        <v>5224235.5504472749</v>
      </c>
      <c r="J386" s="5">
        <f>I386/$C$3*100</f>
        <v>40.621738564011132</v>
      </c>
      <c r="K386" s="5">
        <f>I386/$C$1*100</f>
        <v>22.545064903026176</v>
      </c>
    </row>
    <row r="387" spans="1:11" x14ac:dyDescent="0.25">
      <c r="A387">
        <v>380</v>
      </c>
      <c r="B387">
        <v>2400</v>
      </c>
      <c r="E387">
        <f>'Methane Generation Model'!$B$17-0.012*'Model Extrapolation'!$B387</f>
        <v>5.0495238906021349</v>
      </c>
      <c r="F387" s="1">
        <f t="shared" si="21"/>
        <v>155.94819840556735</v>
      </c>
      <c r="G387" s="1">
        <f t="shared" si="22"/>
        <v>428.85754561531024</v>
      </c>
      <c r="H387">
        <f t="shared" si="20"/>
        <v>1.0462058943426812E-2</v>
      </c>
      <c r="I387" s="1">
        <f t="shared" si="23"/>
        <v>5224820.3561912961</v>
      </c>
      <c r="J387" s="5">
        <f>I387/$C$3*100</f>
        <v>40.626285798877355</v>
      </c>
      <c r="K387" s="5">
        <f>I387/$C$1*100</f>
        <v>22.547588618376928</v>
      </c>
    </row>
    <row r="388" spans="1:11" x14ac:dyDescent="0.25">
      <c r="A388">
        <v>381</v>
      </c>
      <c r="B388">
        <v>2401</v>
      </c>
      <c r="E388">
        <f>'Methane Generation Model'!$B$17-0.012*'Model Extrapolation'!$B388</f>
        <v>5.0375238906021345</v>
      </c>
      <c r="F388" s="1">
        <f t="shared" si="21"/>
        <v>154.08800351632104</v>
      </c>
      <c r="G388" s="1">
        <f t="shared" si="22"/>
        <v>423.74200966988286</v>
      </c>
      <c r="H388">
        <f t="shared" si="20"/>
        <v>1.0337264500294204E-2</v>
      </c>
      <c r="I388" s="1">
        <f t="shared" si="23"/>
        <v>5225398.1862044819</v>
      </c>
      <c r="J388" s="5">
        <f>I388/$C$3*100</f>
        <v>40.630778793020397</v>
      </c>
      <c r="K388" s="5">
        <f>I388/$C$1*100</f>
        <v>22.550082230126321</v>
      </c>
    </row>
    <row r="389" spans="1:11" x14ac:dyDescent="0.25">
      <c r="A389">
        <v>382</v>
      </c>
      <c r="B389">
        <v>2402</v>
      </c>
      <c r="E389">
        <f>'Methane Generation Model'!$B$17-0.012*'Model Extrapolation'!$B389</f>
        <v>5.025523890602134</v>
      </c>
      <c r="F389" s="1">
        <f t="shared" si="21"/>
        <v>152.24999756584646</v>
      </c>
      <c r="G389" s="1">
        <f t="shared" si="22"/>
        <v>418.68749330607773</v>
      </c>
      <c r="H389">
        <f t="shared" si="20"/>
        <v>1.0213958641112519E-2</v>
      </c>
      <c r="I389" s="1">
        <f t="shared" si="23"/>
        <v>5225969.123695353</v>
      </c>
      <c r="J389" s="5">
        <f>I389/$C$3*100</f>
        <v>40.635218193439201</v>
      </c>
      <c r="K389" s="5">
        <f>I389/$C$1*100</f>
        <v>22.552546097358757</v>
      </c>
    </row>
    <row r="390" spans="1:11" x14ac:dyDescent="0.25">
      <c r="A390">
        <v>383</v>
      </c>
      <c r="B390">
        <v>2403</v>
      </c>
      <c r="E390">
        <f>'Methane Generation Model'!$B$17-0.012*'Model Extrapolation'!$B390</f>
        <v>5.0135238906021335</v>
      </c>
      <c r="F390" s="1">
        <f t="shared" si="21"/>
        <v>150.43391587811058</v>
      </c>
      <c r="G390" s="1">
        <f t="shared" si="22"/>
        <v>413.69326866480412</v>
      </c>
      <c r="H390">
        <f t="shared" si="20"/>
        <v>1.009212360962496E-2</v>
      </c>
      <c r="I390" s="1">
        <f t="shared" si="23"/>
        <v>5226533.2508798959</v>
      </c>
      <c r="J390" s="5">
        <f>I390/$C$3*100</f>
        <v>40.63960463941509</v>
      </c>
      <c r="K390" s="5">
        <f>I390/$C$1*100</f>
        <v>22.554980574875376</v>
      </c>
    </row>
    <row r="391" spans="1:11" x14ac:dyDescent="0.25">
      <c r="A391">
        <v>384</v>
      </c>
      <c r="B391">
        <v>2404</v>
      </c>
      <c r="E391">
        <f>'Methane Generation Model'!$B$17-0.012*'Model Extrapolation'!$B391</f>
        <v>5.0015238906021366</v>
      </c>
      <c r="F391" s="1">
        <f t="shared" si="21"/>
        <v>148.63949693421276</v>
      </c>
      <c r="G391" s="1">
        <f t="shared" si="22"/>
        <v>408.75861656908506</v>
      </c>
      <c r="H391">
        <f t="shared" ref="H391:H454" si="24">F391/F$7</f>
        <v>9.9717418613764937E-3</v>
      </c>
      <c r="I391" s="1">
        <f t="shared" si="23"/>
        <v>5227090.6489933999</v>
      </c>
      <c r="J391" s="5">
        <f>I391/$C$3*100</f>
        <v>40.643938762603867</v>
      </c>
      <c r="K391" s="5">
        <f>I391/$C$1*100</f>
        <v>22.557386013245146</v>
      </c>
    </row>
    <row r="392" spans="1:11" x14ac:dyDescent="0.25">
      <c r="A392">
        <v>385</v>
      </c>
      <c r="B392">
        <v>2405</v>
      </c>
      <c r="E392">
        <f>'Methane Generation Model'!$B$17-0.012*'Model Extrapolation'!$B392</f>
        <v>4.9895238906021362</v>
      </c>
      <c r="F392" s="1">
        <f t="shared" ref="F392:F455" si="25">EXP(E392)</f>
        <v>146.8664823347232</v>
      </c>
      <c r="G392" s="1">
        <f t="shared" ref="G392:G455" si="26">F392*44/16</f>
        <v>403.88282642048881</v>
      </c>
      <c r="H392">
        <f t="shared" si="24"/>
        <v>9.8527960611872831E-3</v>
      </c>
      <c r="I392" s="1">
        <f t="shared" ref="I392:I455" si="27">I391+F392+G392</f>
        <v>5227641.3983021555</v>
      </c>
      <c r="J392" s="5">
        <f>I392/$C$3*100</f>
        <v>40.648221187126751</v>
      </c>
      <c r="K392" s="5">
        <f>I392/$C$1*100</f>
        <v>22.559762758855349</v>
      </c>
    </row>
    <row r="393" spans="1:11" x14ac:dyDescent="0.25">
      <c r="A393">
        <v>386</v>
      </c>
      <c r="B393">
        <v>2406</v>
      </c>
      <c r="E393">
        <f>'Methane Generation Model'!$B$17-0.012*'Model Extrapolation'!$B393</f>
        <v>4.9775238906021357</v>
      </c>
      <c r="F393" s="1">
        <f t="shared" si="25"/>
        <v>145.11461676247635</v>
      </c>
      <c r="G393" s="1">
        <f t="shared" si="26"/>
        <v>399.06519609680993</v>
      </c>
      <c r="H393">
        <f t="shared" si="24"/>
        <v>9.7352690806565955E-3</v>
      </c>
      <c r="I393" s="1">
        <f t="shared" si="27"/>
        <v>5228185.5781150153</v>
      </c>
      <c r="J393" s="5">
        <f>I393/$C$3*100</f>
        <v>40.652452529660287</v>
      </c>
      <c r="K393" s="5">
        <f>I393/$C$1*100</f>
        <v>22.56211115396146</v>
      </c>
    </row>
    <row r="394" spans="1:11" x14ac:dyDescent="0.25">
      <c r="A394">
        <v>387</v>
      </c>
      <c r="B394">
        <v>2407</v>
      </c>
      <c r="E394">
        <f>'Methane Generation Model'!$B$17-0.012*'Model Extrapolation'!$B394</f>
        <v>4.9655238906021353</v>
      </c>
      <c r="F394" s="1">
        <f t="shared" si="25"/>
        <v>143.38364794580255</v>
      </c>
      <c r="G394" s="1">
        <f t="shared" si="26"/>
        <v>394.30503185095699</v>
      </c>
      <c r="H394">
        <f t="shared" si="24"/>
        <v>9.6191439956961507E-3</v>
      </c>
      <c r="I394" s="1">
        <f t="shared" si="27"/>
        <v>5228723.2667948119</v>
      </c>
      <c r="J394" s="5">
        <f>I394/$C$3*100</f>
        <v>40.656633399525099</v>
      </c>
      <c r="K394" s="5">
        <f>I394/$C$1*100</f>
        <v>22.564431536736429</v>
      </c>
    </row>
    <row r="395" spans="1:11" x14ac:dyDescent="0.25">
      <c r="A395">
        <v>388</v>
      </c>
      <c r="B395">
        <v>2408</v>
      </c>
      <c r="E395">
        <f>'Methane Generation Model'!$B$17-0.012*'Model Extrapolation'!$B395</f>
        <v>4.9535238906021348</v>
      </c>
      <c r="F395" s="1">
        <f t="shared" si="25"/>
        <v>141.6733266222011</v>
      </c>
      <c r="G395" s="1">
        <f t="shared" si="26"/>
        <v>389.60164821105303</v>
      </c>
      <c r="H395">
        <f t="shared" si="24"/>
        <v>9.504404084093046E-3</v>
      </c>
      <c r="I395" s="1">
        <f t="shared" si="27"/>
        <v>5229254.5417696452</v>
      </c>
      <c r="J395" s="5">
        <f>I395/$C$3*100</f>
        <v>40.660764398773672</v>
      </c>
      <c r="K395" s="5">
        <f>I395/$C$1*100</f>
        <v>22.566724241319388</v>
      </c>
    </row>
    <row r="396" spans="1:11" x14ac:dyDescent="0.25">
      <c r="A396">
        <v>389</v>
      </c>
      <c r="B396">
        <v>2409</v>
      </c>
      <c r="E396">
        <f>'Methane Generation Model'!$B$17-0.012*'Model Extrapolation'!$B396</f>
        <v>4.9415238906021344</v>
      </c>
      <c r="F396" s="1">
        <f t="shared" si="25"/>
        <v>139.98340650244592</v>
      </c>
      <c r="G396" s="1">
        <f t="shared" si="26"/>
        <v>384.95436788172628</v>
      </c>
      <c r="H396">
        <f t="shared" si="24"/>
        <v>9.3910328231017401E-3</v>
      </c>
      <c r="I396" s="1">
        <f t="shared" si="27"/>
        <v>5229779.4795440296</v>
      </c>
      <c r="J396" s="5">
        <f>I396/$C$3*100</f>
        <v>40.664846122277041</v>
      </c>
      <c r="K396" s="5">
        <f>I396/$C$1*100</f>
        <v>22.568989597863759</v>
      </c>
    </row>
    <row r="397" spans="1:11" x14ac:dyDescent="0.25">
      <c r="A397">
        <v>390</v>
      </c>
      <c r="B397">
        <v>2410</v>
      </c>
      <c r="E397">
        <f>'Methane Generation Model'!$B$17-0.012*'Model Extrapolation'!$B397</f>
        <v>4.9295238906021339</v>
      </c>
      <c r="F397" s="1">
        <f t="shared" si="25"/>
        <v>138.3136442351196</v>
      </c>
      <c r="G397" s="1">
        <f t="shared" si="26"/>
        <v>380.3625216465789</v>
      </c>
      <c r="H397">
        <f t="shared" si="24"/>
        <v>9.2790138870647437E-3</v>
      </c>
      <c r="I397" s="1">
        <f t="shared" si="27"/>
        <v>5230298.1557099111</v>
      </c>
      <c r="J397" s="5">
        <f>I397/$C$3*100</f>
        <v>40.668879157810451</v>
      </c>
      <c r="K397" s="5">
        <f>I397/$C$1*100</f>
        <v>22.571227932584797</v>
      </c>
    </row>
    <row r="398" spans="1:11" x14ac:dyDescent="0.25">
      <c r="A398">
        <v>391</v>
      </c>
      <c r="B398">
        <v>2411</v>
      </c>
      <c r="E398">
        <f>'Methane Generation Model'!$B$17-0.012*'Model Extrapolation'!$B398</f>
        <v>4.9175238906021335</v>
      </c>
      <c r="F398" s="1">
        <f t="shared" si="25"/>
        <v>136.66379937157024</v>
      </c>
      <c r="G398" s="1">
        <f t="shared" si="26"/>
        <v>375.82544827181812</v>
      </c>
      <c r="H398">
        <f t="shared" si="24"/>
        <v>9.1683311450616971E-3</v>
      </c>
      <c r="I398" s="1">
        <f t="shared" si="27"/>
        <v>5230810.6449575545</v>
      </c>
      <c r="J398" s="5">
        <f>I398/$C$3*100</f>
        <v>40.67286408613797</v>
      </c>
      <c r="K398" s="5">
        <f>I398/$C$1*100</f>
        <v>22.573439567806574</v>
      </c>
    </row>
    <row r="399" spans="1:11" x14ac:dyDescent="0.25">
      <c r="A399">
        <v>392</v>
      </c>
      <c r="B399">
        <v>2412</v>
      </c>
      <c r="E399">
        <f>'Methane Generation Model'!$B$17-0.012*'Model Extrapolation'!$B399</f>
        <v>4.9055238906021366</v>
      </c>
      <c r="F399" s="1">
        <f t="shared" si="25"/>
        <v>135.03363433128703</v>
      </c>
      <c r="G399" s="1">
        <f t="shared" si="26"/>
        <v>371.34249441103935</v>
      </c>
      <c r="H399">
        <f t="shared" si="24"/>
        <v>9.0589686585865227E-3</v>
      </c>
      <c r="I399" s="1">
        <f t="shared" si="27"/>
        <v>5231317.021086297</v>
      </c>
      <c r="J399" s="5">
        <f>I399/$C$3*100</f>
        <v>40.676801481096177</v>
      </c>
      <c r="K399" s="5">
        <f>I399/$C$1*100</f>
        <v>22.575624822008379</v>
      </c>
    </row>
    <row r="400" spans="1:11" x14ac:dyDescent="0.25">
      <c r="A400">
        <v>393</v>
      </c>
      <c r="B400">
        <v>2413</v>
      </c>
      <c r="E400">
        <f>'Methane Generation Model'!$B$17-0.012*'Model Extrapolation'!$B400</f>
        <v>4.8935238906021361</v>
      </c>
      <c r="F400" s="1">
        <f t="shared" si="25"/>
        <v>133.42291436768633</v>
      </c>
      <c r="G400" s="1">
        <f t="shared" si="26"/>
        <v>366.91301451113742</v>
      </c>
      <c r="H400">
        <f t="shared" si="24"/>
        <v>8.9509106792521279E-3</v>
      </c>
      <c r="I400" s="1">
        <f t="shared" si="27"/>
        <v>5231817.3570151767</v>
      </c>
      <c r="J400" s="5">
        <f>I400/$C$3*100</f>
        <v>40.68069190967676</v>
      </c>
      <c r="K400" s="5">
        <f>I400/$C$1*100</f>
        <v>22.577784009870602</v>
      </c>
    </row>
    <row r="401" spans="1:11" x14ac:dyDescent="0.25">
      <c r="A401">
        <v>394</v>
      </c>
      <c r="B401">
        <v>2414</v>
      </c>
      <c r="E401">
        <f>'Methane Generation Model'!$B$17-0.012*'Model Extrapolation'!$B401</f>
        <v>4.8815238906021357</v>
      </c>
      <c r="F401" s="1">
        <f t="shared" si="25"/>
        <v>131.83140753431044</v>
      </c>
      <c r="G401" s="1">
        <f t="shared" si="26"/>
        <v>362.53637071935373</v>
      </c>
      <c r="H401">
        <f t="shared" si="24"/>
        <v>8.8441416465227917E-3</v>
      </c>
      <c r="I401" s="1">
        <f t="shared" si="27"/>
        <v>5232311.7247934304</v>
      </c>
      <c r="J401" s="5">
        <f>I401/$C$3*100</f>
        <v>40.684535932108133</v>
      </c>
      <c r="K401" s="5">
        <f>I401/$C$1*100</f>
        <v>22.579917442320014</v>
      </c>
    </row>
    <row r="402" spans="1:11" x14ac:dyDescent="0.25">
      <c r="A402">
        <v>395</v>
      </c>
      <c r="B402">
        <v>2415</v>
      </c>
      <c r="E402">
        <f>'Methane Generation Model'!$B$17-0.012*'Model Extrapolation'!$B402</f>
        <v>4.8695238906021352</v>
      </c>
      <c r="F402" s="1">
        <f t="shared" si="25"/>
        <v>130.25888465142526</v>
      </c>
      <c r="G402" s="1">
        <f t="shared" si="26"/>
        <v>358.21193279141949</v>
      </c>
      <c r="H402">
        <f t="shared" si="24"/>
        <v>8.7386461854733043E-3</v>
      </c>
      <c r="I402" s="1">
        <f t="shared" si="27"/>
        <v>5232800.1956108734</v>
      </c>
      <c r="J402" s="5">
        <f>I402/$C$3*100</f>
        <v>40.688334101936178</v>
      </c>
      <c r="K402" s="5">
        <f>I402/$C$1*100</f>
        <v>22.582025426574582</v>
      </c>
    </row>
    <row r="403" spans="1:11" x14ac:dyDescent="0.25">
      <c r="A403">
        <v>396</v>
      </c>
      <c r="B403">
        <v>2416</v>
      </c>
      <c r="E403">
        <f>'Methane Generation Model'!$B$17-0.012*'Model Extrapolation'!$B403</f>
        <v>4.8575238906021347</v>
      </c>
      <c r="F403" s="1">
        <f t="shared" si="25"/>
        <v>128.70511927301834</v>
      </c>
      <c r="G403" s="1">
        <f t="shared" si="26"/>
        <v>353.93907800080046</v>
      </c>
      <c r="H403">
        <f t="shared" si="24"/>
        <v>8.6344091045749798E-3</v>
      </c>
      <c r="I403" s="1">
        <f t="shared" si="27"/>
        <v>5233282.8398081465</v>
      </c>
      <c r="J403" s="5">
        <f>I403/$C$3*100</f>
        <v>40.692086966103915</v>
      </c>
      <c r="K403" s="5">
        <f>I403/$C$1*100</f>
        <v>22.584108266187673</v>
      </c>
    </row>
    <row r="404" spans="1:11" x14ac:dyDescent="0.25">
      <c r="A404">
        <v>397</v>
      </c>
      <c r="B404">
        <v>2417</v>
      </c>
      <c r="E404">
        <f>'Methane Generation Model'!$B$17-0.012*'Model Extrapolation'!$B404</f>
        <v>4.8455238906021343</v>
      </c>
      <c r="F404" s="1">
        <f t="shared" si="25"/>
        <v>127.16988765419025</v>
      </c>
      <c r="G404" s="1">
        <f t="shared" si="26"/>
        <v>349.7171910490232</v>
      </c>
      <c r="H404">
        <f t="shared" si="24"/>
        <v>8.5314153935080461E-3</v>
      </c>
      <c r="I404" s="1">
        <f t="shared" si="27"/>
        <v>5233759.7268868499</v>
      </c>
      <c r="J404" s="5">
        <f>I404/$C$3*100</f>
        <v>40.695795065030268</v>
      </c>
      <c r="K404" s="5">
        <f>I404/$C$1*100</f>
        <v>22.586166261091797</v>
      </c>
    </row>
    <row r="405" spans="1:11" x14ac:dyDescent="0.25">
      <c r="A405">
        <v>398</v>
      </c>
      <c r="B405">
        <v>2418</v>
      </c>
      <c r="E405">
        <f>'Methane Generation Model'!$B$17-0.012*'Model Extrapolation'!$B405</f>
        <v>4.8335238906021338</v>
      </c>
      <c r="F405" s="1">
        <f t="shared" si="25"/>
        <v>125.65296871893497</v>
      </c>
      <c r="G405" s="1">
        <f t="shared" si="26"/>
        <v>345.54566397707117</v>
      </c>
      <c r="H405">
        <f t="shared" si="24"/>
        <v>8.4296502210001317E-3</v>
      </c>
      <c r="I405" s="1">
        <f t="shared" si="27"/>
        <v>5234230.9255195456</v>
      </c>
      <c r="J405" s="5">
        <f>I405/$C$3*100</f>
        <v>40.69945893268789</v>
      </c>
      <c r="K405" s="5">
        <f>I405/$C$1*100</f>
        <v>22.588199707641778</v>
      </c>
    </row>
    <row r="406" spans="1:11" x14ac:dyDescent="0.25">
      <c r="A406">
        <v>399</v>
      </c>
      <c r="B406">
        <v>2419</v>
      </c>
      <c r="E406">
        <f>'Methane Generation Model'!$B$17-0.012*'Model Extrapolation'!$B406</f>
        <v>4.8215238906021334</v>
      </c>
      <c r="F406" s="1">
        <f t="shared" si="25"/>
        <v>124.1541440283046</v>
      </c>
      <c r="G406" s="1">
        <f t="shared" si="26"/>
        <v>341.42389607783764</v>
      </c>
      <c r="H406">
        <f t="shared" si="24"/>
        <v>8.3290989326905481E-3</v>
      </c>
      <c r="I406" s="1">
        <f t="shared" si="27"/>
        <v>5234696.5035596518</v>
      </c>
      <c r="J406" s="5">
        <f>I406/$C$3*100</f>
        <v>40.703079096680064</v>
      </c>
      <c r="K406" s="5">
        <f>I406/$C$1*100</f>
        <v>22.590208898657433</v>
      </c>
    </row>
    <row r="407" spans="1:11" x14ac:dyDescent="0.25">
      <c r="A407">
        <v>400</v>
      </c>
      <c r="B407">
        <v>2420</v>
      </c>
      <c r="E407">
        <f>'Methane Generation Model'!$B$17-0.012*'Model Extrapolation'!$B407</f>
        <v>4.8095238906021365</v>
      </c>
      <c r="F407" s="1">
        <f t="shared" si="25"/>
        <v>122.67319774895414</v>
      </c>
      <c r="G407" s="1">
        <f t="shared" si="26"/>
        <v>337.35129380962388</v>
      </c>
      <c r="H407">
        <f t="shared" si="24"/>
        <v>8.2297470490200527E-3</v>
      </c>
      <c r="I407" s="1">
        <f t="shared" si="27"/>
        <v>5235156.5280512106</v>
      </c>
      <c r="J407" s="5">
        <f>I407/$C$3*100</f>
        <v>40.706656078316641</v>
      </c>
      <c r="K407" s="5">
        <f>I407/$C$1*100</f>
        <v>22.592194123465738</v>
      </c>
    </row>
    <row r="408" spans="1:11" x14ac:dyDescent="0.25">
      <c r="A408">
        <v>401</v>
      </c>
      <c r="B408">
        <v>2421</v>
      </c>
      <c r="E408">
        <f>'Methane Generation Model'!$B$17-0.012*'Model Extrapolation'!$B408</f>
        <v>4.797523890602136</v>
      </c>
      <c r="F408" s="1">
        <f t="shared" si="25"/>
        <v>121.20991662205938</v>
      </c>
      <c r="G408" s="1">
        <f t="shared" si="26"/>
        <v>333.3272707106633</v>
      </c>
      <c r="H408">
        <f t="shared" si="24"/>
        <v>8.1315802631456574E-3</v>
      </c>
      <c r="I408" s="1">
        <f t="shared" si="27"/>
        <v>5235611.0652385438</v>
      </c>
      <c r="J408" s="5">
        <f>I408/$C$3*100</f>
        <v>40.710190392689185</v>
      </c>
      <c r="K408" s="5">
        <f>I408/$C$1*100</f>
        <v>22.594155667942495</v>
      </c>
    </row>
    <row r="409" spans="1:11" x14ac:dyDescent="0.25">
      <c r="A409">
        <v>402</v>
      </c>
      <c r="B409">
        <v>2422</v>
      </c>
      <c r="E409">
        <f>'Methane Generation Model'!$B$17-0.012*'Model Extrapolation'!$B409</f>
        <v>4.7855238906021356</v>
      </c>
      <c r="F409" s="1">
        <f t="shared" si="25"/>
        <v>119.76408993260993</v>
      </c>
      <c r="G409" s="1">
        <f t="shared" si="26"/>
        <v>329.35124731467732</v>
      </c>
      <c r="H409">
        <f t="shared" si="24"/>
        <v>8.0345844388805942E-3</v>
      </c>
      <c r="I409" s="1">
        <f t="shared" si="27"/>
        <v>5236060.1805757908</v>
      </c>
      <c r="J409" s="5">
        <f>I409/$C$3*100</f>
        <v>40.713682548745048</v>
      </c>
      <c r="K409" s="5">
        <f>I409/$C$1*100</f>
        <v>22.596093814553498</v>
      </c>
    </row>
    <row r="410" spans="1:11" x14ac:dyDescent="0.25">
      <c r="A410">
        <v>403</v>
      </c>
      <c r="B410">
        <v>2423</v>
      </c>
      <c r="E410">
        <f>'Methane Generation Model'!$B$17-0.012*'Model Extrapolation'!$B410</f>
        <v>4.7735238906021351</v>
      </c>
      <c r="F410" s="1">
        <f t="shared" si="25"/>
        <v>118.33550947906414</v>
      </c>
      <c r="G410" s="1">
        <f t="shared" si="26"/>
        <v>325.42265106742639</v>
      </c>
      <c r="H410">
        <f t="shared" si="24"/>
        <v>7.9387456086585581E-3</v>
      </c>
      <c r="I410" s="1">
        <f t="shared" si="27"/>
        <v>5236503.9387363372</v>
      </c>
      <c r="J410" s="5">
        <f>I410/$C$3*100</f>
        <v>40.71713304936074</v>
      </c>
      <c r="K410" s="5">
        <f>I410/$C$1*100</f>
        <v>22.59800884239521</v>
      </c>
    </row>
    <row r="411" spans="1:11" x14ac:dyDescent="0.25">
      <c r="A411">
        <v>404</v>
      </c>
      <c r="B411">
        <v>2424</v>
      </c>
      <c r="E411">
        <f>'Methane Generation Model'!$B$17-0.012*'Model Extrapolation'!$B411</f>
        <v>4.7615238906021347</v>
      </c>
      <c r="F411" s="1">
        <f t="shared" si="25"/>
        <v>116.92396954336807</v>
      </c>
      <c r="G411" s="1">
        <f t="shared" si="26"/>
        <v>321.54091624426218</v>
      </c>
      <c r="H411">
        <f t="shared" si="24"/>
        <v>7.8440499715223874E-3</v>
      </c>
      <c r="I411" s="1">
        <f t="shared" si="27"/>
        <v>5236942.4036221253</v>
      </c>
      <c r="J411" s="5">
        <f>I411/$C$3*100</f>
        <v>40.720542391414327</v>
      </c>
      <c r="K411" s="5">
        <f>I411/$C$1*100</f>
        <v>22.599901027234949</v>
      </c>
    </row>
    <row r="412" spans="1:11" x14ac:dyDescent="0.25">
      <c r="A412">
        <v>405</v>
      </c>
      <c r="B412">
        <v>2425</v>
      </c>
      <c r="E412">
        <f>'Methane Generation Model'!$B$17-0.012*'Model Extrapolation'!$B412</f>
        <v>4.7495238906021342</v>
      </c>
      <c r="F412" s="1">
        <f t="shared" si="25"/>
        <v>115.52926686133183</v>
      </c>
      <c r="G412" s="1">
        <f t="shared" si="26"/>
        <v>317.70548386866255</v>
      </c>
      <c r="H412">
        <f t="shared" si="24"/>
        <v>7.750483891136699E-3</v>
      </c>
      <c r="I412" s="1">
        <f t="shared" si="27"/>
        <v>5237375.6383728553</v>
      </c>
      <c r="J412" s="5">
        <f>I412/$C$3*100</f>
        <v>40.723911065856946</v>
      </c>
      <c r="K412" s="5">
        <f>I412/$C$1*100</f>
        <v>22.601770641550605</v>
      </c>
    </row>
    <row r="413" spans="1:11" x14ac:dyDescent="0.25">
      <c r="A413">
        <v>406</v>
      </c>
      <c r="B413">
        <v>2426</v>
      </c>
      <c r="E413">
        <f>'Methane Generation Model'!$B$17-0.012*'Model Extrapolation'!$B413</f>
        <v>4.7375238906021337</v>
      </c>
      <c r="F413" s="1">
        <f t="shared" si="25"/>
        <v>114.15120059335916</v>
      </c>
      <c r="G413" s="1">
        <f t="shared" si="26"/>
        <v>313.91580163173768</v>
      </c>
      <c r="H413">
        <f t="shared" si="24"/>
        <v>7.658033893824235E-3</v>
      </c>
      <c r="I413" s="1">
        <f t="shared" si="27"/>
        <v>5237803.70537508</v>
      </c>
      <c r="J413" s="5">
        <f>I413/$C$3*100</f>
        <v>40.727239557783527</v>
      </c>
      <c r="K413" s="5">
        <f>I413/$C$1*100</f>
        <v>22.603617954569856</v>
      </c>
    </row>
    <row r="414" spans="1:11" x14ac:dyDescent="0.25">
      <c r="A414">
        <v>407</v>
      </c>
      <c r="B414">
        <v>2427</v>
      </c>
      <c r="E414">
        <f>'Methane Generation Model'!$B$17-0.012*'Model Extrapolation'!$B414</f>
        <v>4.7255238906021333</v>
      </c>
      <c r="F414" s="1">
        <f t="shared" si="25"/>
        <v>112.78957229552616</v>
      </c>
      <c r="G414" s="1">
        <f t="shared" si="26"/>
        <v>310.17132381269693</v>
      </c>
      <c r="H414">
        <f t="shared" si="24"/>
        <v>7.5666866666256284E-3</v>
      </c>
      <c r="I414" s="1">
        <f t="shared" si="27"/>
        <v>5238226.6662711883</v>
      </c>
      <c r="J414" s="5">
        <f>I414/$C$3*100</f>
        <v>40.73052834650268</v>
      </c>
      <c r="K414" s="5">
        <f>I414/$C$1*100</f>
        <v>22.605443232308989</v>
      </c>
    </row>
    <row r="415" spans="1:11" x14ac:dyDescent="0.25">
      <c r="A415">
        <v>408</v>
      </c>
      <c r="B415">
        <v>2428</v>
      </c>
      <c r="E415">
        <f>'Methane Generation Model'!$B$17-0.012*'Model Extrapolation'!$B415</f>
        <v>4.7135238906021364</v>
      </c>
      <c r="F415" s="1">
        <f t="shared" si="25"/>
        <v>111.44418589100543</v>
      </c>
      <c r="G415" s="1">
        <f t="shared" si="26"/>
        <v>306.47151120026496</v>
      </c>
      <c r="H415">
        <f t="shared" si="24"/>
        <v>7.4764290553823399E-3</v>
      </c>
      <c r="I415" s="1">
        <f t="shared" si="27"/>
        <v>5238644.5819682796</v>
      </c>
      <c r="J415" s="5">
        <f>I415/$C$3*100</f>
        <v>40.733777905605656</v>
      </c>
      <c r="K415" s="5">
        <f>I415/$C$1*100</f>
        <v>22.607246737611138</v>
      </c>
    </row>
    <row r="416" spans="1:11" x14ac:dyDescent="0.25">
      <c r="A416">
        <v>409</v>
      </c>
      <c r="B416">
        <v>2429</v>
      </c>
      <c r="E416">
        <f>'Methane Generation Model'!$B$17-0.012*'Model Extrapolation'!$B416</f>
        <v>4.7015238906021359</v>
      </c>
      <c r="F416" s="1">
        <f t="shared" si="25"/>
        <v>110.11484764182907</v>
      </c>
      <c r="G416" s="1">
        <f t="shared" si="26"/>
        <v>302.81583101502997</v>
      </c>
      <c r="H416">
        <f t="shared" si="24"/>
        <v>7.3872480628423302E-3</v>
      </c>
      <c r="I416" s="1">
        <f t="shared" si="27"/>
        <v>5239057.5126469359</v>
      </c>
      <c r="J416" s="5">
        <f>I416/$C$3*100</f>
        <v>40.736988703034577</v>
      </c>
      <c r="K416" s="5">
        <f>I416/$C$1*100</f>
        <v>22.609028730184189</v>
      </c>
    </row>
    <row r="417" spans="1:11" x14ac:dyDescent="0.25">
      <c r="A417">
        <v>410</v>
      </c>
      <c r="B417">
        <v>2430</v>
      </c>
      <c r="E417">
        <f>'Methane Generation Model'!$B$17-0.012*'Model Extrapolation'!$B417</f>
        <v>4.6895238906021355</v>
      </c>
      <c r="F417" s="1">
        <f t="shared" si="25"/>
        <v>108.80136612099251</v>
      </c>
      <c r="G417" s="1">
        <f t="shared" si="26"/>
        <v>299.20375683272943</v>
      </c>
      <c r="H417">
        <f t="shared" si="24"/>
        <v>7.2991308467885959E-3</v>
      </c>
      <c r="I417" s="1">
        <f t="shared" si="27"/>
        <v>5239465.517769889</v>
      </c>
      <c r="J417" s="5">
        <f>I417/$C$3*100</f>
        <v>40.740161201149817</v>
      </c>
      <c r="K417" s="5">
        <f>I417/$C$1*100</f>
        <v>22.610789466638149</v>
      </c>
    </row>
    <row r="418" spans="1:11" x14ac:dyDescent="0.25">
      <c r="A418">
        <v>411</v>
      </c>
      <c r="B418">
        <v>2431</v>
      </c>
      <c r="E418">
        <f>'Methane Generation Model'!$B$17-0.012*'Model Extrapolation'!$B418</f>
        <v>4.677523890602135</v>
      </c>
      <c r="F418" s="1">
        <f t="shared" si="25"/>
        <v>107.50355218488704</v>
      </c>
      <c r="G418" s="1">
        <f t="shared" si="26"/>
        <v>295.63476850843938</v>
      </c>
      <c r="H418">
        <f t="shared" si="24"/>
        <v>7.2120647181897583E-3</v>
      </c>
      <c r="I418" s="1">
        <f t="shared" si="27"/>
        <v>5239868.6560905818</v>
      </c>
      <c r="J418" s="5">
        <f>I418/$C$3*100</f>
        <v>40.7432958567966</v>
      </c>
      <c r="K418" s="5">
        <f>I418/$C$1*100</f>
        <v>22.612529200522111</v>
      </c>
    </row>
    <row r="419" spans="1:11" x14ac:dyDescent="0.25">
      <c r="A419">
        <v>412</v>
      </c>
      <c r="B419">
        <v>2432</v>
      </c>
      <c r="E419">
        <f>'Methane Generation Model'!$B$17-0.012*'Model Extrapolation'!$B419</f>
        <v>4.6655238906021346</v>
      </c>
      <c r="F419" s="1">
        <f t="shared" si="25"/>
        <v>106.22121894606323</v>
      </c>
      <c r="G419" s="1">
        <f t="shared" si="26"/>
        <v>292.10835210167386</v>
      </c>
      <c r="H419">
        <f t="shared" si="24"/>
        <v>7.1260371393728475E-3</v>
      </c>
      <c r="I419" s="1">
        <f t="shared" si="27"/>
        <v>5240266.9856616296</v>
      </c>
      <c r="J419" s="5">
        <f>I419/$C$3*100</f>
        <v>40.746393121370751</v>
      </c>
      <c r="K419" s="5">
        <f>I419/$C$1*100</f>
        <v>22.614248182360765</v>
      </c>
    </row>
    <row r="420" spans="1:11" x14ac:dyDescent="0.25">
      <c r="A420">
        <v>413</v>
      </c>
      <c r="B420">
        <v>2433</v>
      </c>
      <c r="E420">
        <f>'Methane Generation Model'!$B$17-0.012*'Model Extrapolation'!$B420</f>
        <v>4.6535238906021341</v>
      </c>
      <c r="F420" s="1">
        <f t="shared" si="25"/>
        <v>104.9541817463188</v>
      </c>
      <c r="G420" s="1">
        <f t="shared" si="26"/>
        <v>288.62399980237672</v>
      </c>
      <c r="H420">
        <f t="shared" si="24"/>
        <v>7.0410357222178577E-3</v>
      </c>
      <c r="I420" s="1">
        <f t="shared" si="27"/>
        <v>5240660.5638431786</v>
      </c>
      <c r="J420" s="5">
        <f>I420/$C$3*100</f>
        <v>40.749453440883713</v>
      </c>
      <c r="K420" s="5">
        <f>I420/$C$1*100</f>
        <v>22.615946659690465</v>
      </c>
    </row>
    <row r="421" spans="1:11" x14ac:dyDescent="0.25">
      <c r="A421">
        <v>414</v>
      </c>
      <c r="B421">
        <v>2434</v>
      </c>
      <c r="E421">
        <f>'Methane Generation Model'!$B$17-0.012*'Model Extrapolation'!$B421</f>
        <v>4.6415238906021337</v>
      </c>
      <c r="F421" s="1">
        <f t="shared" si="25"/>
        <v>103.70225813010752</v>
      </c>
      <c r="G421" s="1">
        <f t="shared" si="26"/>
        <v>285.18120985779569</v>
      </c>
      <c r="H421">
        <f t="shared" si="24"/>
        <v>6.957048226373835E-3</v>
      </c>
      <c r="I421" s="1">
        <f t="shared" si="27"/>
        <v>5241049.4473111667</v>
      </c>
      <c r="J421" s="5">
        <f>I421/$C$3*100</f>
        <v>40.7524772560268</v>
      </c>
      <c r="K421" s="5">
        <f>I421/$C$1*100</f>
        <v>22.617624877094876</v>
      </c>
    </row>
    <row r="422" spans="1:11" x14ac:dyDescent="0.25">
      <c r="A422">
        <v>415</v>
      </c>
      <c r="B422">
        <v>2435</v>
      </c>
      <c r="E422">
        <f>'Methane Generation Model'!$B$17-0.012*'Model Extrapolation'!$B422</f>
        <v>4.6295238906021368</v>
      </c>
      <c r="F422" s="1">
        <f t="shared" si="25"/>
        <v>102.46526781826573</v>
      </c>
      <c r="G422" s="1">
        <f t="shared" si="26"/>
        <v>281.77948650023075</v>
      </c>
      <c r="H422">
        <f t="shared" si="24"/>
        <v>6.8740625574962733E-3</v>
      </c>
      <c r="I422" s="1">
        <f t="shared" si="27"/>
        <v>5241433.6920654858</v>
      </c>
      <c r="J422" s="5">
        <f>I422/$C$3*100</f>
        <v>40.755465002234608</v>
      </c>
      <c r="K422" s="5">
        <f>I422/$C$1*100</f>
        <v>22.619283076240208</v>
      </c>
    </row>
    <row r="423" spans="1:11" x14ac:dyDescent="0.25">
      <c r="A423">
        <v>416</v>
      </c>
      <c r="B423">
        <v>2436</v>
      </c>
      <c r="E423">
        <f>'Methane Generation Model'!$B$17-0.012*'Model Extrapolation'!$B423</f>
        <v>4.6175238906021363</v>
      </c>
      <c r="F423" s="1">
        <f t="shared" si="25"/>
        <v>101.24303268205021</v>
      </c>
      <c r="G423" s="1">
        <f t="shared" si="26"/>
        <v>278.41833987563808</v>
      </c>
      <c r="H423">
        <f t="shared" si="24"/>
        <v>6.7920667655054024E-3</v>
      </c>
      <c r="I423" s="1">
        <f t="shared" si="27"/>
        <v>5241813.353438043</v>
      </c>
      <c r="J423" s="5">
        <f>I423/$C$3*100</f>
        <v>40.758417109747747</v>
      </c>
      <c r="K423" s="5">
        <f>I423/$C$1*100</f>
        <v>22.62092149591</v>
      </c>
    </row>
    <row r="424" spans="1:11" x14ac:dyDescent="0.25">
      <c r="A424">
        <v>417</v>
      </c>
      <c r="B424">
        <v>2437</v>
      </c>
      <c r="E424">
        <f>'Methane Generation Model'!$B$17-0.012*'Model Extrapolation'!$B424</f>
        <v>4.6055238906021359</v>
      </c>
      <c r="F424" s="1">
        <f t="shared" si="25"/>
        <v>100.03537671748973</v>
      </c>
      <c r="G424" s="1">
        <f t="shared" si="26"/>
        <v>275.09728597309675</v>
      </c>
      <c r="H424">
        <f t="shared" si="24"/>
        <v>6.7110490428655117E-3</v>
      </c>
      <c r="I424" s="1">
        <f t="shared" si="27"/>
        <v>5242188.4861007333</v>
      </c>
      <c r="J424" s="5">
        <f>I424/$C$3*100</f>
        <v>40.761334003674804</v>
      </c>
      <c r="K424" s="5">
        <f>I424/$C$1*100</f>
        <v>22.622540372039516</v>
      </c>
    </row>
    <row r="425" spans="1:11" x14ac:dyDescent="0.25">
      <c r="A425">
        <v>418</v>
      </c>
      <c r="B425">
        <v>2438</v>
      </c>
      <c r="E425">
        <f>'Methane Generation Model'!$B$17-0.012*'Model Extrapolation'!$B425</f>
        <v>4.5935238906021354</v>
      </c>
      <c r="F425" s="1">
        <f t="shared" si="25"/>
        <v>98.842126020038521</v>
      </c>
      <c r="G425" s="1">
        <f t="shared" si="26"/>
        <v>271.81584655510591</v>
      </c>
      <c r="H425">
        <f t="shared" si="24"/>
        <v>6.6309977228845435E-3</v>
      </c>
      <c r="I425" s="1">
        <f t="shared" si="27"/>
        <v>5242559.1440733084</v>
      </c>
      <c r="J425" s="5">
        <f>I425/$C$3*100</f>
        <v>40.764216104053553</v>
      </c>
      <c r="K425" s="5">
        <f>I425/$C$1*100</f>
        <v>22.624139937749721</v>
      </c>
    </row>
    <row r="426" spans="1:11" x14ac:dyDescent="0.25">
      <c r="A426">
        <v>419</v>
      </c>
      <c r="B426">
        <v>2439</v>
      </c>
      <c r="E426">
        <f>'Methane Generation Model'!$B$17-0.012*'Model Extrapolation'!$B426</f>
        <v>4.5815238906021349</v>
      </c>
      <c r="F426" s="1">
        <f t="shared" si="25"/>
        <v>97.663108759534211</v>
      </c>
      <c r="G426" s="1">
        <f t="shared" si="26"/>
        <v>268.57354908871906</v>
      </c>
      <c r="H426">
        <f t="shared" si="24"/>
        <v>6.5519012780340885E-3</v>
      </c>
      <c r="I426" s="1">
        <f t="shared" si="27"/>
        <v>5242925.380731157</v>
      </c>
      <c r="J426" s="5">
        <f>I426/$C$3*100</f>
        <v>40.767063825911428</v>
      </c>
      <c r="K426" s="5">
        <f>I426/$C$1*100</f>
        <v>22.625720423380841</v>
      </c>
    </row>
    <row r="427" spans="1:11" x14ac:dyDescent="0.25">
      <c r="A427">
        <v>420</v>
      </c>
      <c r="B427">
        <v>2440</v>
      </c>
      <c r="E427">
        <f>'Methane Generation Model'!$B$17-0.012*'Model Extrapolation'!$B427</f>
        <v>4.5695238906021345</v>
      </c>
      <c r="F427" s="1">
        <f t="shared" si="25"/>
        <v>96.498155155453929</v>
      </c>
      <c r="G427" s="1">
        <f t="shared" si="26"/>
        <v>265.36992667749831</v>
      </c>
      <c r="H427">
        <f t="shared" si="24"/>
        <v>6.473748318289411E-3</v>
      </c>
      <c r="I427" s="1">
        <f t="shared" si="27"/>
        <v>5243287.2488129893</v>
      </c>
      <c r="J427" s="5">
        <f>I427/$C$3*100</f>
        <v>40.769877579325282</v>
      </c>
      <c r="K427" s="5">
        <f>I427/$C$1*100</f>
        <v>22.62728205652553</v>
      </c>
    </row>
    <row r="428" spans="1:11" x14ac:dyDescent="0.25">
      <c r="A428">
        <v>421</v>
      </c>
      <c r="B428">
        <v>2441</v>
      </c>
      <c r="E428">
        <f>'Methane Generation Model'!$B$17-0.012*'Model Extrapolation'!$B428</f>
        <v>4.557523890602134</v>
      </c>
      <c r="F428" s="1">
        <f t="shared" si="25"/>
        <v>95.347097452465661</v>
      </c>
      <c r="G428" s="1">
        <f t="shared" si="26"/>
        <v>262.20451799428059</v>
      </c>
      <c r="H428">
        <f t="shared" si="24"/>
        <v>6.3965275894892577E-3</v>
      </c>
      <c r="I428" s="1">
        <f t="shared" si="27"/>
        <v>5243644.8004284361</v>
      </c>
      <c r="J428" s="5">
        <f>I428/$C$3*100</f>
        <v>40.772657769480489</v>
      </c>
      <c r="K428" s="5">
        <f>I428/$C$1*100</f>
        <v>22.628825062061669</v>
      </c>
    </row>
    <row r="429" spans="1:11" x14ac:dyDescent="0.25">
      <c r="A429">
        <v>422</v>
      </c>
      <c r="B429">
        <v>2442</v>
      </c>
      <c r="E429">
        <f>'Methane Generation Model'!$B$17-0.012*'Model Extrapolation'!$B429</f>
        <v>4.5455238906021336</v>
      </c>
      <c r="F429" s="1">
        <f t="shared" si="25"/>
        <v>94.209769896271112</v>
      </c>
      <c r="G429" s="1">
        <f t="shared" si="26"/>
        <v>259.07686721474556</v>
      </c>
      <c r="H429">
        <f t="shared" si="24"/>
        <v>6.3202279717152433E-3</v>
      </c>
      <c r="I429" s="1">
        <f t="shared" si="27"/>
        <v>5243998.0870655468</v>
      </c>
      <c r="J429" s="5">
        <f>I429/$C$3*100</f>
        <v>40.775404796729212</v>
      </c>
      <c r="K429" s="5">
        <f>I429/$C$1*100</f>
        <v>22.630349662184717</v>
      </c>
    </row>
    <row r="430" spans="1:11" x14ac:dyDescent="0.25">
      <c r="A430">
        <v>423</v>
      </c>
      <c r="B430">
        <v>2443</v>
      </c>
      <c r="E430">
        <f>'Methane Generation Model'!$B$17-0.012*'Model Extrapolation'!$B430</f>
        <v>4.5335238906021367</v>
      </c>
      <c r="F430" s="1">
        <f t="shared" si="25"/>
        <v>93.086008709737229</v>
      </c>
      <c r="G430" s="1">
        <f t="shared" si="26"/>
        <v>255.98652395177737</v>
      </c>
      <c r="H430">
        <f t="shared" si="24"/>
        <v>6.244838477690585E-3</v>
      </c>
      <c r="I430" s="1">
        <f t="shared" si="27"/>
        <v>5244347.159598208</v>
      </c>
      <c r="J430" s="5">
        <f>I430/$C$3*100</f>
        <v>40.778119056648151</v>
      </c>
      <c r="K430" s="5">
        <f>I430/$C$1*100</f>
        <v>22.631856076439721</v>
      </c>
    </row>
    <row r="431" spans="1:11" x14ac:dyDescent="0.25">
      <c r="A431">
        <v>424</v>
      </c>
      <c r="B431">
        <v>2444</v>
      </c>
      <c r="E431">
        <f>'Methane Generation Model'!$B$17-0.012*'Model Extrapolation'!$B431</f>
        <v>4.5215238906021362</v>
      </c>
      <c r="F431" s="1">
        <f t="shared" si="25"/>
        <v>91.975652069310598</v>
      </c>
      <c r="G431" s="1">
        <f t="shared" si="26"/>
        <v>252.93304319060414</v>
      </c>
      <c r="H431">
        <f t="shared" si="24"/>
        <v>6.1703482511978238E-3</v>
      </c>
      <c r="I431" s="1">
        <f t="shared" si="27"/>
        <v>5244692.0682934672</v>
      </c>
      <c r="J431" s="5">
        <f>I431/$C$3*100</f>
        <v>40.780800940095396</v>
      </c>
      <c r="K431" s="5">
        <f>I431/$C$1*100</f>
        <v>22.633344521752942</v>
      </c>
    </row>
    <row r="432" spans="1:11" x14ac:dyDescent="0.25">
      <c r="A432">
        <v>425</v>
      </c>
      <c r="B432">
        <v>2445</v>
      </c>
      <c r="E432">
        <f>'Methane Generation Model'!$B$17-0.012*'Model Extrapolation'!$B432</f>
        <v>4.5095238906021358</v>
      </c>
      <c r="F432" s="1">
        <f t="shared" si="25"/>
        <v>90.87854008171665</v>
      </c>
      <c r="G432" s="1">
        <f t="shared" si="26"/>
        <v>249.9159852247208</v>
      </c>
      <c r="H432">
        <f t="shared" si="24"/>
        <v>6.0967465655156492E-3</v>
      </c>
      <c r="I432" s="1">
        <f t="shared" si="27"/>
        <v>5245032.8628187738</v>
      </c>
      <c r="J432" s="5">
        <f>I432/$C$3*100</f>
        <v>40.783450833266819</v>
      </c>
      <c r="K432" s="5">
        <f>I432/$C$1*100</f>
        <v>22.634815212463085</v>
      </c>
    </row>
    <row r="433" spans="1:11" x14ac:dyDescent="0.25">
      <c r="A433">
        <v>426</v>
      </c>
      <c r="B433">
        <v>2446</v>
      </c>
      <c r="E433">
        <f>'Methane Generation Model'!$B$17-0.012*'Model Extrapolation'!$B433</f>
        <v>4.4975238906021353</v>
      </c>
      <c r="F433" s="1">
        <f t="shared" si="25"/>
        <v>89.794514760933339</v>
      </c>
      <c r="G433" s="1">
        <f t="shared" si="26"/>
        <v>246.93491559256668</v>
      </c>
      <c r="H433">
        <f t="shared" si="24"/>
        <v>6.0240228218741369E-3</v>
      </c>
      <c r="I433" s="1">
        <f t="shared" si="27"/>
        <v>5245369.592249128</v>
      </c>
      <c r="J433" s="5">
        <f>I433/$C$3*100</f>
        <v>40.786069117751616</v>
      </c>
      <c r="K433" s="5">
        <f>I433/$C$1*100</f>
        <v>22.636268360352148</v>
      </c>
    </row>
    <row r="434" spans="1:11" x14ac:dyDescent="0.25">
      <c r="A434">
        <v>427</v>
      </c>
      <c r="B434">
        <v>2447</v>
      </c>
      <c r="E434">
        <f>'Methane Generation Model'!$B$17-0.012*'Model Extrapolation'!$B434</f>
        <v>4.4855238906021349</v>
      </c>
      <c r="F434" s="1">
        <f t="shared" si="25"/>
        <v>88.72342000544127</v>
      </c>
      <c r="G434" s="1">
        <f t="shared" si="26"/>
        <v>243.98940501496349</v>
      </c>
      <c r="H434">
        <f t="shared" si="24"/>
        <v>5.9521665479285359E-3</v>
      </c>
      <c r="I434" s="1">
        <f t="shared" si="27"/>
        <v>5245702.3050741479</v>
      </c>
      <c r="J434" s="5">
        <f>I434/$C$3*100</f>
        <v>40.788656170587259</v>
      </c>
      <c r="K434" s="5">
        <f>I434/$C$1*100</f>
        <v>22.637704174675928</v>
      </c>
    </row>
    <row r="435" spans="1:11" x14ac:dyDescent="0.25">
      <c r="A435">
        <v>428</v>
      </c>
      <c r="B435">
        <v>2448</v>
      </c>
      <c r="E435">
        <f>'Methane Generation Model'!$B$17-0.012*'Model Extrapolation'!$B435</f>
        <v>4.4735238906021344</v>
      </c>
      <c r="F435" s="1">
        <f t="shared" si="25"/>
        <v>87.665101575744799</v>
      </c>
      <c r="G435" s="1">
        <f t="shared" si="26"/>
        <v>241.07902933329819</v>
      </c>
      <c r="H435">
        <f t="shared" si="24"/>
        <v>5.8811673962512303E-3</v>
      </c>
      <c r="I435" s="1">
        <f t="shared" si="27"/>
        <v>5246031.0492050564</v>
      </c>
      <c r="J435" s="5">
        <f>I435/$C$3*100</f>
        <v>40.791212364313836</v>
      </c>
      <c r="K435" s="5">
        <f>I435/$C$1*100</f>
        <v>22.639122862194181</v>
      </c>
    </row>
    <row r="436" spans="1:11" x14ac:dyDescent="0.25">
      <c r="A436">
        <v>429</v>
      </c>
      <c r="B436">
        <v>2449</v>
      </c>
      <c r="E436">
        <f>'Methane Generation Model'!$B$17-0.012*'Model Extrapolation'!$B436</f>
        <v>4.4615238906021339</v>
      </c>
      <c r="F436" s="1">
        <f t="shared" si="25"/>
        <v>86.619407072161238</v>
      </c>
      <c r="G436" s="1">
        <f t="shared" si="26"/>
        <v>238.2033694484434</v>
      </c>
      <c r="H436">
        <f t="shared" si="24"/>
        <v>5.81101514284169E-3</v>
      </c>
      <c r="I436" s="1">
        <f t="shared" si="27"/>
        <v>5246355.871981577</v>
      </c>
      <c r="J436" s="5">
        <f>I436/$C$3*100</f>
        <v>40.793738067027668</v>
      </c>
      <c r="K436" s="5">
        <f>I436/$C$1*100</f>
        <v>22.640524627200357</v>
      </c>
    </row>
    <row r="437" spans="1:11" x14ac:dyDescent="0.25">
      <c r="A437">
        <v>430</v>
      </c>
      <c r="B437">
        <v>2450</v>
      </c>
      <c r="E437">
        <f>'Methane Generation Model'!$B$17-0.012*'Model Extrapolation'!$B437</f>
        <v>4.4495238906021335</v>
      </c>
      <c r="F437" s="1">
        <f t="shared" si="25"/>
        <v>85.586185912875138</v>
      </c>
      <c r="G437" s="1">
        <f t="shared" si="26"/>
        <v>235.36201126040663</v>
      </c>
      <c r="H437">
        <f t="shared" si="24"/>
        <v>5.7416996856542021E-3</v>
      </c>
      <c r="I437" s="1">
        <f t="shared" si="27"/>
        <v>5246676.82017875</v>
      </c>
      <c r="J437" s="5">
        <f>I437/$C$3*100</f>
        <v>40.796233642434302</v>
      </c>
      <c r="K437" s="5">
        <f>I437/$C$1*100</f>
        <v>22.641909671551037</v>
      </c>
    </row>
    <row r="438" spans="1:11" x14ac:dyDescent="0.25">
      <c r="A438">
        <v>431</v>
      </c>
      <c r="B438">
        <v>2451</v>
      </c>
      <c r="E438">
        <f>'Methane Generation Model'!$B$17-0.012*'Model Extrapolation'!$B438</f>
        <v>4.4375238906021366</v>
      </c>
      <c r="F438" s="1">
        <f t="shared" si="25"/>
        <v>84.565289312254436</v>
      </c>
      <c r="G438" s="1">
        <f t="shared" si="26"/>
        <v>232.5545456086997</v>
      </c>
      <c r="H438">
        <f t="shared" si="24"/>
        <v>5.673211043143174E-3</v>
      </c>
      <c r="I438" s="1">
        <f t="shared" si="27"/>
        <v>5246993.9400136704</v>
      </c>
      <c r="J438" s="5">
        <f>I438/$C$3*100</f>
        <v>40.798699449900909</v>
      </c>
      <c r="K438" s="5">
        <f>I438/$C$1*100</f>
        <v>22.643278194695004</v>
      </c>
    </row>
    <row r="439" spans="1:11" x14ac:dyDescent="0.25">
      <c r="A439">
        <v>432</v>
      </c>
      <c r="B439">
        <v>2452</v>
      </c>
      <c r="E439">
        <f>'Methane Generation Model'!$B$17-0.012*'Model Extrapolation'!$B439</f>
        <v>4.4255238906021361</v>
      </c>
      <c r="F439" s="1">
        <f t="shared" si="25"/>
        <v>83.556570259423907</v>
      </c>
      <c r="G439" s="1">
        <f t="shared" si="26"/>
        <v>229.78056821341573</v>
      </c>
      <c r="H439">
        <f t="shared" si="24"/>
        <v>5.6055393528256928E-3</v>
      </c>
      <c r="I439" s="1">
        <f t="shared" si="27"/>
        <v>5247307.2771521434</v>
      </c>
      <c r="J439" s="5">
        <f>I439/$C$3*100</f>
        <v>40.801135844508032</v>
      </c>
      <c r="K439" s="5">
        <f>I439/$C$1*100</f>
        <v>22.644630393701956</v>
      </c>
    </row>
    <row r="440" spans="1:11" x14ac:dyDescent="0.25">
      <c r="A440">
        <v>433</v>
      </c>
      <c r="B440">
        <v>2453</v>
      </c>
      <c r="E440">
        <f>'Methane Generation Model'!$B$17-0.012*'Model Extrapolation'!$B440</f>
        <v>4.4135238906021357</v>
      </c>
      <c r="F440" s="1">
        <f t="shared" si="25"/>
        <v>82.559883497097189</v>
      </c>
      <c r="G440" s="1">
        <f t="shared" si="26"/>
        <v>227.03967961701727</v>
      </c>
      <c r="H440">
        <f t="shared" si="24"/>
        <v>5.5386748698614376E-3</v>
      </c>
      <c r="I440" s="1">
        <f t="shared" si="27"/>
        <v>5247616.8767152568</v>
      </c>
      <c r="J440" s="5">
        <f>I440/$C$3*100</f>
        <v>40.803543177100693</v>
      </c>
      <c r="K440" s="5">
        <f>I440/$C$1*100</f>
        <v>22.645966463290883</v>
      </c>
    </row>
    <row r="441" spans="1:11" x14ac:dyDescent="0.25">
      <c r="A441">
        <v>434</v>
      </c>
      <c r="B441">
        <v>2454</v>
      </c>
      <c r="E441">
        <f>'Methane Generation Model'!$B$17-0.012*'Model Extrapolation'!$B441</f>
        <v>4.4015238906021352</v>
      </c>
      <c r="F441" s="1">
        <f t="shared" si="25"/>
        <v>81.575085500658219</v>
      </c>
      <c r="G441" s="1">
        <f t="shared" si="26"/>
        <v>224.33148512681009</v>
      </c>
      <c r="H441">
        <f t="shared" si="24"/>
        <v>5.4726079656493183E-3</v>
      </c>
      <c r="I441" s="1">
        <f t="shared" si="27"/>
        <v>5247922.7832858842</v>
      </c>
      <c r="J441" s="5">
        <f>I441/$C$3*100</f>
        <v>40.80592179433895</v>
      </c>
      <c r="K441" s="5">
        <f>I441/$C$1*100</f>
        <v>22.64728659585812</v>
      </c>
    </row>
    <row r="442" spans="1:11" x14ac:dyDescent="0.25">
      <c r="A442">
        <v>435</v>
      </c>
      <c r="B442">
        <v>2455</v>
      </c>
      <c r="E442">
        <f>'Methane Generation Model'!$B$17-0.012*'Model Extrapolation'!$B442</f>
        <v>4.3895238906021348</v>
      </c>
      <c r="F442" s="1">
        <f t="shared" si="25"/>
        <v>80.602034457493758</v>
      </c>
      <c r="G442" s="1">
        <f t="shared" si="26"/>
        <v>221.65559475810784</v>
      </c>
      <c r="H442">
        <f t="shared" si="24"/>
        <v>5.4073291264409643E-3</v>
      </c>
      <c r="I442" s="1">
        <f t="shared" si="27"/>
        <v>5248225.040915099</v>
      </c>
      <c r="J442" s="5">
        <f>I442/$C$3*100</f>
        <v>40.808272038747802</v>
      </c>
      <c r="K442" s="5">
        <f>I442/$C$1*100</f>
        <v>22.648590981505031</v>
      </c>
    </row>
    <row r="443" spans="1:11" x14ac:dyDescent="0.25">
      <c r="A443">
        <v>436</v>
      </c>
      <c r="B443">
        <v>2456</v>
      </c>
      <c r="E443">
        <f>'Methane Generation Model'!$B$17-0.012*'Model Extrapolation'!$B443</f>
        <v>4.3775238906021343</v>
      </c>
      <c r="F443" s="1">
        <f t="shared" si="25"/>
        <v>79.640590246572174</v>
      </c>
      <c r="G443" s="1">
        <f t="shared" si="26"/>
        <v>219.01162317807348</v>
      </c>
      <c r="H443">
        <f t="shared" si="24"/>
        <v>5.3428289519707279E-3</v>
      </c>
      <c r="I443" s="1">
        <f t="shared" si="27"/>
        <v>5248523.6931285234</v>
      </c>
      <c r="J443" s="5">
        <f>I443/$C$3*100</f>
        <v>40.810594248766499</v>
      </c>
      <c r="K443" s="5">
        <f>I443/$C$1*100</f>
        <v>22.649879808065407</v>
      </c>
    </row>
    <row r="444" spans="1:11" x14ac:dyDescent="0.25">
      <c r="A444">
        <v>437</v>
      </c>
      <c r="B444">
        <v>2457</v>
      </c>
      <c r="E444">
        <f>'Methane Generation Model'!$B$17-0.012*'Model Extrapolation'!$B444</f>
        <v>4.3655238906021339</v>
      </c>
      <c r="F444" s="1">
        <f t="shared" si="25"/>
        <v>78.690614418265682</v>
      </c>
      <c r="G444" s="1">
        <f t="shared" si="26"/>
        <v>216.39918965023062</v>
      </c>
      <c r="H444">
        <f t="shared" si="24"/>
        <v>5.2790981541020274E-3</v>
      </c>
      <c r="I444" s="1">
        <f t="shared" si="27"/>
        <v>5248818.7829325916</v>
      </c>
      <c r="J444" s="5">
        <f>I444/$C$3*100</f>
        <v>40.8128887587973</v>
      </c>
      <c r="K444" s="5">
        <f>I444/$C$1*100</f>
        <v>22.651153261132499</v>
      </c>
    </row>
    <row r="445" spans="1:11" x14ac:dyDescent="0.25">
      <c r="A445">
        <v>438</v>
      </c>
      <c r="B445">
        <v>2458</v>
      </c>
      <c r="E445">
        <f>'Methane Generation Model'!$B$17-0.012*'Model Extrapolation'!$B445</f>
        <v>4.3535238906021334</v>
      </c>
      <c r="F445" s="1">
        <f t="shared" si="25"/>
        <v>77.751970174413472</v>
      </c>
      <c r="G445" s="1">
        <f t="shared" si="26"/>
        <v>213.81791797963706</v>
      </c>
      <c r="H445">
        <f t="shared" si="24"/>
        <v>5.2161275554898443E-3</v>
      </c>
      <c r="I445" s="1">
        <f t="shared" si="27"/>
        <v>5249110.3528207457</v>
      </c>
      <c r="J445" s="5">
        <f>I445/$C$3*100</f>
        <v>40.815155899253611</v>
      </c>
      <c r="K445" s="5">
        <f>I445/$C$1*100</f>
        <v>22.652411524085757</v>
      </c>
    </row>
    <row r="446" spans="1:11" x14ac:dyDescent="0.25">
      <c r="A446">
        <v>439</v>
      </c>
      <c r="B446">
        <v>2459</v>
      </c>
      <c r="E446">
        <f>'Methane Generation Model'!$B$17-0.012*'Model Extrapolation'!$B446</f>
        <v>4.3415238906021365</v>
      </c>
      <c r="F446" s="1">
        <f t="shared" si="25"/>
        <v>76.824522348622693</v>
      </c>
      <c r="G446" s="1">
        <f t="shared" si="26"/>
        <v>211.26743645871241</v>
      </c>
      <c r="H446">
        <f t="shared" si="24"/>
        <v>5.1539080882591808E-3</v>
      </c>
      <c r="I446" s="1">
        <f t="shared" si="27"/>
        <v>5249398.4447795535</v>
      </c>
      <c r="J446" s="5">
        <f>I446/$C$3*100</f>
        <v>40.817395996607587</v>
      </c>
      <c r="K446" s="5">
        <f>I446/$C$1*100</f>
        <v>22.653654778117211</v>
      </c>
    </row>
    <row r="447" spans="1:11" x14ac:dyDescent="0.25">
      <c r="A447">
        <v>440</v>
      </c>
      <c r="B447">
        <v>2460</v>
      </c>
      <c r="E447">
        <f>'Methane Generation Model'!$B$17-0.012*'Model Extrapolation'!$B447</f>
        <v>4.329523890602136</v>
      </c>
      <c r="F447" s="1">
        <f t="shared" si="25"/>
        <v>75.908137386803247</v>
      </c>
      <c r="G447" s="1">
        <f t="shared" si="26"/>
        <v>208.74737781370894</v>
      </c>
      <c r="H447">
        <f t="shared" si="24"/>
        <v>5.0924307926992042E-3</v>
      </c>
      <c r="I447" s="1">
        <f t="shared" si="27"/>
        <v>5249683.1002947539</v>
      </c>
      <c r="J447" s="5">
        <f>I447/$C$3*100</f>
        <v>40.819609373437096</v>
      </c>
      <c r="K447" s="5">
        <f>I447/$C$1*100</f>
        <v>22.65488320225759</v>
      </c>
    </row>
    <row r="448" spans="1:11" x14ac:dyDescent="0.25">
      <c r="A448">
        <v>441</v>
      </c>
      <c r="B448">
        <v>2461</v>
      </c>
      <c r="E448">
        <f>'Methane Generation Model'!$B$17-0.012*'Model Extrapolation'!$B448</f>
        <v>4.3175238906021356</v>
      </c>
      <c r="F448" s="1">
        <f t="shared" si="25"/>
        <v>75.002683327937405</v>
      </c>
      <c r="G448" s="1">
        <f t="shared" si="26"/>
        <v>206.25737915182788</v>
      </c>
      <c r="H448">
        <f t="shared" si="24"/>
        <v>5.0316868159731394E-3</v>
      </c>
      <c r="I448" s="1">
        <f t="shared" si="27"/>
        <v>5249964.3603572333</v>
      </c>
      <c r="J448" s="5">
        <f>I448/$C$3*100</f>
        <v>40.82179634847224</v>
      </c>
      <c r="K448" s="5">
        <f>I448/$C$1*100</f>
        <v>22.656096973402093</v>
      </c>
    </row>
    <row r="449" spans="1:11" x14ac:dyDescent="0.25">
      <c r="A449">
        <v>442</v>
      </c>
      <c r="B449">
        <v>2462</v>
      </c>
      <c r="E449">
        <f>'Methane Generation Model'!$B$17-0.012*'Model Extrapolation'!$B449</f>
        <v>4.3055238906021351</v>
      </c>
      <c r="F449" s="1">
        <f t="shared" si="25"/>
        <v>74.108029785076027</v>
      </c>
      <c r="G449" s="1">
        <f t="shared" si="26"/>
        <v>203.79708190895909</v>
      </c>
      <c r="H449">
        <f t="shared" si="24"/>
        <v>4.9716674108433705E-3</v>
      </c>
      <c r="I449" s="1">
        <f t="shared" si="27"/>
        <v>5250242.2654689271</v>
      </c>
      <c r="J449" s="5">
        <f>I449/$C$3*100</f>
        <v>40.823957236641199</v>
      </c>
      <c r="K449" s="5">
        <f>I449/$C$1*100</f>
        <v>22.657296266335866</v>
      </c>
    </row>
    <row r="450" spans="1:11" x14ac:dyDescent="0.25">
      <c r="A450">
        <v>443</v>
      </c>
      <c r="B450">
        <v>2463</v>
      </c>
      <c r="E450">
        <f>'Methane Generation Model'!$B$17-0.012*'Model Extrapolation'!$B450</f>
        <v>4.2935238906021347</v>
      </c>
      <c r="F450" s="1">
        <f t="shared" si="25"/>
        <v>73.224047926563017</v>
      </c>
      <c r="G450" s="1">
        <f t="shared" si="26"/>
        <v>201.36613179804829</v>
      </c>
      <c r="H450">
        <f t="shared" si="24"/>
        <v>4.9123639344118468E-3</v>
      </c>
      <c r="I450" s="1">
        <f t="shared" si="27"/>
        <v>5250516.8556486517</v>
      </c>
      <c r="J450" s="5">
        <f>I450/$C$3*100</f>
        <v>40.826092349115612</v>
      </c>
      <c r="K450" s="5">
        <f>I450/$C$1*100</f>
        <v>22.658481253759167</v>
      </c>
    </row>
    <row r="451" spans="1:11" x14ac:dyDescent="0.25">
      <c r="A451">
        <v>444</v>
      </c>
      <c r="B451">
        <v>2464</v>
      </c>
      <c r="E451">
        <f>'Methane Generation Model'!$B$17-0.012*'Model Extrapolation'!$B451</f>
        <v>4.2815238906021342</v>
      </c>
      <c r="F451" s="1">
        <f t="shared" si="25"/>
        <v>72.350610457483171</v>
      </c>
      <c r="G451" s="1">
        <f t="shared" si="26"/>
        <v>198.96417875807873</v>
      </c>
      <c r="H451">
        <f t="shared" si="24"/>
        <v>4.8537678468754831E-3</v>
      </c>
      <c r="I451" s="1">
        <f t="shared" si="27"/>
        <v>5250788.1704378668</v>
      </c>
      <c r="J451" s="5">
        <f>I451/$C$3*100</f>
        <v>40.82820199335535</v>
      </c>
      <c r="K451" s="5">
        <f>I451/$C$1*100</f>
        <v>22.659652106312219</v>
      </c>
    </row>
    <row r="452" spans="1:11" x14ac:dyDescent="0.25">
      <c r="A452">
        <v>445</v>
      </c>
      <c r="B452">
        <v>2465</v>
      </c>
      <c r="E452">
        <f>'Methane Generation Model'!$B$17-0.012*'Model Extrapolation'!$B452</f>
        <v>4.2695238906021338</v>
      </c>
      <c r="F452" s="1">
        <f t="shared" si="25"/>
        <v>71.487591601331673</v>
      </c>
      <c r="G452" s="1">
        <f t="shared" si="26"/>
        <v>196.59087690366209</v>
      </c>
      <c r="H452">
        <f t="shared" si="24"/>
        <v>4.7958707102964213E-3</v>
      </c>
      <c r="I452" s="1">
        <f t="shared" si="27"/>
        <v>5251056.2489063712</v>
      </c>
      <c r="J452" s="5">
        <f>I452/$C$3*100</f>
        <v>40.830286473152839</v>
      </c>
      <c r="K452" s="5">
        <f>I452/$C$1*100</f>
        <v>22.660808992599826</v>
      </c>
    </row>
    <row r="453" spans="1:11" x14ac:dyDescent="0.25">
      <c r="A453">
        <v>446</v>
      </c>
      <c r="B453">
        <v>2466</v>
      </c>
      <c r="E453">
        <f>'Methane Generation Model'!$B$17-0.012*'Model Extrapolation'!$B453</f>
        <v>4.2575238906021333</v>
      </c>
      <c r="F453" s="1">
        <f t="shared" si="25"/>
        <v>70.634867081901916</v>
      </c>
      <c r="G453" s="1">
        <f t="shared" si="26"/>
        <v>194.24588447523027</v>
      </c>
      <c r="H453">
        <f t="shared" si="24"/>
        <v>4.7386641873869463E-3</v>
      </c>
      <c r="I453" s="1">
        <f t="shared" si="27"/>
        <v>5251321.1296579288</v>
      </c>
      <c r="J453" s="5">
        <f>I453/$C$3*100</f>
        <v>40.832346088676779</v>
      </c>
      <c r="K453" s="5">
        <f>I453/$C$1*100</f>
        <v>22.66195207921561</v>
      </c>
    </row>
    <row r="454" spans="1:11" x14ac:dyDescent="0.25">
      <c r="A454">
        <v>447</v>
      </c>
      <c r="B454">
        <v>2467</v>
      </c>
      <c r="E454">
        <f>'Methane Generation Model'!$B$17-0.012*'Model Extrapolation'!$B454</f>
        <v>4.2455238906021364</v>
      </c>
      <c r="F454" s="1">
        <f t="shared" si="25"/>
        <v>69.792314105389835</v>
      </c>
      <c r="G454" s="1">
        <f t="shared" si="26"/>
        <v>191.92886378982206</v>
      </c>
      <c r="H454">
        <f t="shared" si="24"/>
        <v>4.6821400403089224E-3</v>
      </c>
      <c r="I454" s="1">
        <f t="shared" si="27"/>
        <v>5251582.8508358244</v>
      </c>
      <c r="J454" s="5">
        <f>I454/$C$3*100</f>
        <v>40.834381136515354</v>
      </c>
      <c r="K454" s="5">
        <f>I454/$C$1*100</f>
        <v>22.663081530766021</v>
      </c>
    </row>
    <row r="455" spans="1:11" x14ac:dyDescent="0.25">
      <c r="A455">
        <v>448</v>
      </c>
      <c r="B455">
        <v>2468</v>
      </c>
      <c r="E455">
        <f>'Methane Generation Model'!$B$17-0.012*'Model Extrapolation'!$B455</f>
        <v>4.233523890602136</v>
      </c>
      <c r="F455" s="1">
        <f t="shared" si="25"/>
        <v>68.959811342710381</v>
      </c>
      <c r="G455" s="1">
        <f t="shared" si="26"/>
        <v>189.63948119245356</v>
      </c>
      <c r="H455">
        <f t="shared" ref="H455:H518" si="28">F455/F$7</f>
        <v>4.6262901294874641E-3</v>
      </c>
      <c r="I455" s="1">
        <f t="shared" si="27"/>
        <v>5251841.4501283597</v>
      </c>
      <c r="J455" s="5">
        <f>I455/$C$3*100</f>
        <v>40.836391909718969</v>
      </c>
      <c r="K455" s="5">
        <f>I455/$C$1*100</f>
        <v>22.664197509894027</v>
      </c>
    </row>
    <row r="456" spans="1:11" x14ac:dyDescent="0.25">
      <c r="A456">
        <v>449</v>
      </c>
      <c r="B456">
        <v>2469</v>
      </c>
      <c r="E456">
        <f>'Methane Generation Model'!$B$17-0.012*'Model Extrapolation'!$B456</f>
        <v>4.2215238906021355</v>
      </c>
      <c r="F456" s="1">
        <f t="shared" ref="F456:F519" si="29">EXP(E456)</f>
        <v>68.137238912027399</v>
      </c>
      <c r="G456" s="1">
        <f t="shared" ref="G456:G519" si="30">F456*44/16</f>
        <v>187.37740700807535</v>
      </c>
      <c r="H456">
        <f t="shared" si="28"/>
        <v>4.5711064124389191E-3</v>
      </c>
      <c r="I456" s="1">
        <f t="shared" ref="I456:I519" si="31">I455+F456+G456</f>
        <v>5252096.9647742799</v>
      </c>
      <c r="J456" s="5">
        <f>I456/$C$3*100</f>
        <v>40.838378697842437</v>
      </c>
      <c r="K456" s="5">
        <f>I456/$C$1*100</f>
        <v>22.665300177302552</v>
      </c>
    </row>
    <row r="457" spans="1:11" x14ac:dyDescent="0.25">
      <c r="A457">
        <v>450</v>
      </c>
      <c r="B457">
        <v>2470</v>
      </c>
      <c r="E457">
        <f>'Methane Generation Model'!$B$17-0.012*'Model Extrapolation'!$B457</f>
        <v>4.2095238906021351</v>
      </c>
      <c r="F457" s="1">
        <f t="shared" si="29"/>
        <v>67.324478361489469</v>
      </c>
      <c r="G457" s="1">
        <f t="shared" si="30"/>
        <v>185.14231549409604</v>
      </c>
      <c r="H457">
        <f t="shared" si="28"/>
        <v>4.5165809426126746E-3</v>
      </c>
      <c r="I457" s="1">
        <f t="shared" si="31"/>
        <v>5252349.4315681355</v>
      </c>
      <c r="J457" s="5">
        <f>I457/$C$3*100</f>
        <v>40.840341786986691</v>
      </c>
      <c r="K457" s="5">
        <f>I457/$C$1*100</f>
        <v>22.666389691777614</v>
      </c>
    </row>
    <row r="458" spans="1:11" x14ac:dyDescent="0.25">
      <c r="A458">
        <v>451</v>
      </c>
      <c r="B458">
        <v>2471</v>
      </c>
      <c r="E458">
        <f>'Methane Generation Model'!$B$17-0.012*'Model Extrapolation'!$B458</f>
        <v>4.1975238906021346</v>
      </c>
      <c r="F458" s="1">
        <f t="shared" si="29"/>
        <v>66.521412652172842</v>
      </c>
      <c r="G458" s="1">
        <f t="shared" si="30"/>
        <v>182.93388479347533</v>
      </c>
      <c r="H458">
        <f t="shared" si="28"/>
        <v>4.4627058682468563E-3</v>
      </c>
      <c r="I458" s="1">
        <f t="shared" si="31"/>
        <v>5252598.8868655814</v>
      </c>
      <c r="J458" s="5">
        <f>I458/$C$3*100</f>
        <v>40.842281459839953</v>
      </c>
      <c r="K458" s="5">
        <f>I458/$C$1*100</f>
        <v>22.667466210211174</v>
      </c>
    </row>
    <row r="459" spans="1:11" x14ac:dyDescent="0.25">
      <c r="A459">
        <v>452</v>
      </c>
      <c r="B459">
        <v>2472</v>
      </c>
      <c r="E459">
        <f>'Methane Generation Model'!$B$17-0.012*'Model Extrapolation'!$B459</f>
        <v>4.1855238906021341</v>
      </c>
      <c r="F459" s="1">
        <f t="shared" si="29"/>
        <v>65.727926141227684</v>
      </c>
      <c r="G459" s="1">
        <f t="shared" si="30"/>
        <v>180.75179688837613</v>
      </c>
      <c r="H459">
        <f t="shared" si="28"/>
        <v>4.4094734312376581E-3</v>
      </c>
      <c r="I459" s="1">
        <f t="shared" si="31"/>
        <v>5252845.3665886112</v>
      </c>
      <c r="J459" s="5">
        <f>I459/$C$3*100</f>
        <v>40.844197995718467</v>
      </c>
      <c r="K459" s="5">
        <f>I459/$C$1*100</f>
        <v>22.668529887623752</v>
      </c>
    </row>
    <row r="460" spans="1:11" x14ac:dyDescent="0.25">
      <c r="A460">
        <v>453</v>
      </c>
      <c r="B460">
        <v>2473</v>
      </c>
      <c r="E460">
        <f>'Methane Generation Model'!$B$17-0.012*'Model Extrapolation'!$B460</f>
        <v>4.1735238906021337</v>
      </c>
      <c r="F460" s="1">
        <f t="shared" si="29"/>
        <v>64.943904565225267</v>
      </c>
      <c r="G460" s="1">
        <f t="shared" si="30"/>
        <v>178.59573755436949</v>
      </c>
      <c r="H460">
        <f t="shared" si="28"/>
        <v>4.3568759660221647E-3</v>
      </c>
      <c r="I460" s="1">
        <f t="shared" si="31"/>
        <v>5253088.9062307309</v>
      </c>
      <c r="J460" s="5">
        <f>I460/$C$3*100</f>
        <v>40.846091670606718</v>
      </c>
      <c r="K460" s="5">
        <f>I460/$C$1*100</f>
        <v>22.669580877186725</v>
      </c>
    </row>
    <row r="461" spans="1:11" x14ac:dyDescent="0.25">
      <c r="A461">
        <v>454</v>
      </c>
      <c r="B461">
        <v>2474</v>
      </c>
      <c r="E461">
        <f>'Methane Generation Model'!$B$17-0.012*'Model Extrapolation'!$B461</f>
        <v>4.1615238906021332</v>
      </c>
      <c r="F461" s="1">
        <f t="shared" si="29"/>
        <v>64.169235023703862</v>
      </c>
      <c r="G461" s="1">
        <f t="shared" si="30"/>
        <v>176.46539631518561</v>
      </c>
      <c r="H461">
        <f t="shared" si="28"/>
        <v>4.3049058984744974E-3</v>
      </c>
      <c r="I461" s="1">
        <f t="shared" si="31"/>
        <v>5253329.5408620695</v>
      </c>
      <c r="J461" s="5">
        <f>I461/$C$3*100</f>
        <v>40.847962757197145</v>
      </c>
      <c r="K461" s="5">
        <f>I461/$C$1*100</f>
        <v>22.670619330244413</v>
      </c>
    </row>
    <row r="462" spans="1:11" x14ac:dyDescent="0.25">
      <c r="A462">
        <v>455</v>
      </c>
      <c r="B462">
        <v>2475</v>
      </c>
      <c r="E462">
        <f>'Methane Generation Model'!$B$17-0.012*'Model Extrapolation'!$B462</f>
        <v>4.1495238906021363</v>
      </c>
      <c r="F462" s="1">
        <f t="shared" si="29"/>
        <v>63.403805962911051</v>
      </c>
      <c r="G462" s="1">
        <f t="shared" si="30"/>
        <v>174.3604663980054</v>
      </c>
      <c r="H462">
        <f t="shared" si="28"/>
        <v>4.2535557448151375E-3</v>
      </c>
      <c r="I462" s="1">
        <f t="shared" si="31"/>
        <v>5253567.3051344305</v>
      </c>
      <c r="J462" s="5">
        <f>I462/$C$3*100</f>
        <v>40.849811524929464</v>
      </c>
      <c r="K462" s="5">
        <f>I462/$C$1*100</f>
        <v>22.671645396335851</v>
      </c>
    </row>
    <row r="463" spans="1:11" x14ac:dyDescent="0.25">
      <c r="A463">
        <v>456</v>
      </c>
      <c r="B463">
        <v>2476</v>
      </c>
      <c r="E463">
        <f>'Methane Generation Model'!$B$17-0.012*'Model Extrapolation'!$B463</f>
        <v>4.1375238906021359</v>
      </c>
      <c r="F463" s="1">
        <f t="shared" si="29"/>
        <v>62.647507159738979</v>
      </c>
      <c r="G463" s="1">
        <f t="shared" si="30"/>
        <v>172.28064468928218</v>
      </c>
      <c r="H463">
        <f t="shared" si="28"/>
        <v>4.2028181105331951E-3</v>
      </c>
      <c r="I463" s="1">
        <f t="shared" si="31"/>
        <v>5253802.2332862802</v>
      </c>
      <c r="J463" s="5">
        <f>I463/$C$3*100</f>
        <v>40.851638240029423</v>
      </c>
      <c r="K463" s="5">
        <f>I463/$C$1*100</f>
        <v>22.672659223216332</v>
      </c>
    </row>
    <row r="464" spans="1:11" x14ac:dyDescent="0.25">
      <c r="A464">
        <v>457</v>
      </c>
      <c r="B464">
        <v>2477</v>
      </c>
      <c r="E464">
        <f>'Methane Generation Model'!$B$17-0.012*'Model Extrapolation'!$B464</f>
        <v>4.1255238906021354</v>
      </c>
      <c r="F464" s="1">
        <f t="shared" si="29"/>
        <v>61.90022970585332</v>
      </c>
      <c r="G464" s="1">
        <f t="shared" si="30"/>
        <v>170.22563169109662</v>
      </c>
      <c r="H464">
        <f t="shared" si="28"/>
        <v>4.152685689321675E-3</v>
      </c>
      <c r="I464" s="1">
        <f t="shared" si="31"/>
        <v>5254034.3591476772</v>
      </c>
      <c r="J464" s="5">
        <f>I464/$C$3*100</f>
        <v>40.853443165547155</v>
      </c>
      <c r="K464" s="5">
        <f>I464/$C$1*100</f>
        <v>22.67366095687867</v>
      </c>
    </row>
    <row r="465" spans="1:11" x14ac:dyDescent="0.25">
      <c r="A465">
        <v>458</v>
      </c>
      <c r="B465">
        <v>2478</v>
      </c>
      <c r="E465">
        <f>'Methane Generation Model'!$B$17-0.012*'Model Extrapolation'!$B465</f>
        <v>4.113523890602135</v>
      </c>
      <c r="F465" s="1">
        <f t="shared" si="29"/>
        <v>61.161865992009417</v>
      </c>
      <c r="G465" s="1">
        <f t="shared" si="30"/>
        <v>168.1951314780259</v>
      </c>
      <c r="H465">
        <f t="shared" si="28"/>
        <v>4.1031512620252923E-3</v>
      </c>
      <c r="I465" s="1">
        <f t="shared" si="31"/>
        <v>5254263.7161451476</v>
      </c>
      <c r="J465" s="5">
        <f>I465/$C$3*100</f>
        <v>40.855226561395042</v>
      </c>
      <c r="K465" s="5">
        <f>I465/$C$1*100</f>
        <v>22.674650741574247</v>
      </c>
    </row>
    <row r="466" spans="1:11" x14ac:dyDescent="0.25">
      <c r="A466">
        <v>459</v>
      </c>
      <c r="B466">
        <v>2479</v>
      </c>
      <c r="E466">
        <f>'Methane Generation Model'!$B$17-0.012*'Model Extrapolation'!$B466</f>
        <v>4.1015238906021345</v>
      </c>
      <c r="F466" s="1">
        <f t="shared" si="29"/>
        <v>60.432309692556579</v>
      </c>
      <c r="G466" s="1">
        <f t="shared" si="30"/>
        <v>166.18885165453059</v>
      </c>
      <c r="H466">
        <f t="shared" si="28"/>
        <v>4.0542076956009213E-3</v>
      </c>
      <c r="I466" s="1">
        <f t="shared" si="31"/>
        <v>5254490.3373064948</v>
      </c>
      <c r="J466" s="5">
        <f>I466/$C$3*100</f>
        <v>40.856988684385179</v>
      </c>
      <c r="K466" s="5">
        <f>I466/$C$1*100</f>
        <v>22.675628719833774</v>
      </c>
    </row>
    <row r="467" spans="1:11" x14ac:dyDescent="0.25">
      <c r="A467">
        <v>460</v>
      </c>
      <c r="B467">
        <v>2480</v>
      </c>
      <c r="E467">
        <f>'Methane Generation Model'!$B$17-0.012*'Model Extrapolation'!$B467</f>
        <v>4.0895238906021341</v>
      </c>
      <c r="F467" s="1">
        <f t="shared" si="29"/>
        <v>59.711455750126994</v>
      </c>
      <c r="G467" s="1">
        <f t="shared" si="30"/>
        <v>164.20650331284924</v>
      </c>
      <c r="H467">
        <f t="shared" si="28"/>
        <v>4.0058479420904203E-3</v>
      </c>
      <c r="I467" s="1">
        <f t="shared" si="31"/>
        <v>5254714.2552655581</v>
      </c>
      <c r="J467" s="5">
        <f>I467/$C$3*100</f>
        <v>40.858729788266309</v>
      </c>
      <c r="K467" s="5">
        <f>I467/$C$1*100</f>
        <v>22.676595032487803</v>
      </c>
    </row>
    <row r="468" spans="1:11" x14ac:dyDescent="0.25">
      <c r="A468">
        <v>461</v>
      </c>
      <c r="B468">
        <v>2481</v>
      </c>
      <c r="E468">
        <f>'Methane Generation Model'!$B$17-0.012*'Model Extrapolation'!$B468</f>
        <v>4.0775238906021336</v>
      </c>
      <c r="F468" s="1">
        <f t="shared" si="29"/>
        <v>58.999200360507324</v>
      </c>
      <c r="G468" s="1">
        <f t="shared" si="30"/>
        <v>162.24780099139514</v>
      </c>
      <c r="H468">
        <f t="shared" si="28"/>
        <v>3.9580650376057191E-3</v>
      </c>
      <c r="I468" s="1">
        <f t="shared" si="31"/>
        <v>5254935.5022669099</v>
      </c>
      <c r="J468" s="5">
        <f>I468/$C$3*100</f>
        <v>40.860450123760415</v>
      </c>
      <c r="K468" s="5">
        <f>I468/$C$1*100</f>
        <v>22.67754981868703</v>
      </c>
    </row>
    <row r="469" spans="1:11" x14ac:dyDescent="0.25">
      <c r="A469">
        <v>462</v>
      </c>
      <c r="B469">
        <v>2482</v>
      </c>
      <c r="E469">
        <f>'Methane Generation Model'!$B$17-0.012*'Model Extrapolation'!$B469</f>
        <v>4.0655238906021367</v>
      </c>
      <c r="F469" s="1">
        <f t="shared" si="29"/>
        <v>58.295440957690886</v>
      </c>
      <c r="G469" s="1">
        <f t="shared" si="30"/>
        <v>160.31246263364994</v>
      </c>
      <c r="H469">
        <f t="shared" si="28"/>
        <v>3.9108521013260164E-3</v>
      </c>
      <c r="I469" s="1">
        <f t="shared" si="31"/>
        <v>5255154.1101705013</v>
      </c>
      <c r="J469" s="5">
        <f>I469/$C$3*100</f>
        <v>40.862149938598776</v>
      </c>
      <c r="K469" s="5">
        <f>I469/$C$1*100</f>
        <v>22.67849321592232</v>
      </c>
    </row>
    <row r="470" spans="1:11" x14ac:dyDescent="0.25">
      <c r="A470">
        <v>463</v>
      </c>
      <c r="B470">
        <v>2483</v>
      </c>
      <c r="E470">
        <f>'Methane Generation Model'!$B$17-0.012*'Model Extrapolation'!$B470</f>
        <v>4.0535238906021362</v>
      </c>
      <c r="F470" s="1">
        <f t="shared" si="29"/>
        <v>57.600076199107143</v>
      </c>
      <c r="G470" s="1">
        <f t="shared" si="30"/>
        <v>158.40020954754465</v>
      </c>
      <c r="H470">
        <f t="shared" si="28"/>
        <v>3.8642023345068755E-3</v>
      </c>
      <c r="I470" s="1">
        <f t="shared" si="31"/>
        <v>5255370.1104562487</v>
      </c>
      <c r="J470" s="5">
        <f>I470/$C$3*100</f>
        <v>40.863829477557658</v>
      </c>
      <c r="K470" s="5">
        <f>I470/$C$1*100</f>
        <v>22.679425360044501</v>
      </c>
    </row>
    <row r="471" spans="1:11" x14ac:dyDescent="0.25">
      <c r="A471">
        <v>464</v>
      </c>
      <c r="B471">
        <v>2484</v>
      </c>
      <c r="E471">
        <f>'Methane Generation Model'!$B$17-0.012*'Model Extrapolation'!$B471</f>
        <v>4.0415238906021358</v>
      </c>
      <c r="F471" s="1">
        <f t="shared" si="29"/>
        <v>56.91300595102949</v>
      </c>
      <c r="G471" s="1">
        <f t="shared" si="30"/>
        <v>156.51076636533111</v>
      </c>
      <c r="H471">
        <f t="shared" si="28"/>
        <v>3.8181090195012778E-3</v>
      </c>
      <c r="I471" s="1">
        <f t="shared" si="31"/>
        <v>5255583.5342285652</v>
      </c>
      <c r="J471" s="5">
        <f>I471/$C$3*100</f>
        <v>40.865488982493581</v>
      </c>
      <c r="K471" s="5">
        <f>I471/$C$1*100</f>
        <v>22.680346385283936</v>
      </c>
    </row>
    <row r="472" spans="1:11" x14ac:dyDescent="0.25">
      <c r="A472">
        <v>465</v>
      </c>
      <c r="B472">
        <v>2485</v>
      </c>
      <c r="E472">
        <f>'Methane Generation Model'!$B$17-0.012*'Model Extrapolation'!$B472</f>
        <v>4.0295238906021353</v>
      </c>
      <c r="F472" s="1">
        <f t="shared" si="29"/>
        <v>56.234131274154926</v>
      </c>
      <c r="G472" s="1">
        <f t="shared" si="30"/>
        <v>154.64386100392605</v>
      </c>
      <c r="H472">
        <f t="shared" si="28"/>
        <v>3.7725655187922117E-3</v>
      </c>
      <c r="I472" s="1">
        <f t="shared" si="31"/>
        <v>5255794.4122208431</v>
      </c>
      <c r="J472" s="5">
        <f>I472/$C$3*100</f>
        <v>40.867128692378117</v>
      </c>
      <c r="K472" s="5">
        <f>I472/$C$1*100</f>
        <v>22.681256424269854</v>
      </c>
    </row>
    <row r="473" spans="1:11" x14ac:dyDescent="0.25">
      <c r="A473">
        <v>466</v>
      </c>
      <c r="B473">
        <v>2486</v>
      </c>
      <c r="E473">
        <f>'Methane Generation Model'!$B$17-0.012*'Model Extrapolation'!$B473</f>
        <v>4.0175238906021349</v>
      </c>
      <c r="F473" s="1">
        <f t="shared" si="29"/>
        <v>55.56335440935689</v>
      </c>
      <c r="G473" s="1">
        <f t="shared" si="30"/>
        <v>152.79922462573145</v>
      </c>
      <c r="H473">
        <f t="shared" si="28"/>
        <v>3.7275652740368769E-3</v>
      </c>
      <c r="I473" s="1">
        <f t="shared" si="31"/>
        <v>5256002.7747998778</v>
      </c>
      <c r="J473" s="5">
        <f>I473/$C$3*100</f>
        <v>40.868748843332327</v>
      </c>
      <c r="K473" s="5">
        <f>I473/$C$1*100</f>
        <v>22.682155608049442</v>
      </c>
    </row>
    <row r="474" spans="1:11" x14ac:dyDescent="0.25">
      <c r="A474">
        <v>467</v>
      </c>
      <c r="B474">
        <v>2487</v>
      </c>
      <c r="E474">
        <f>'Methane Generation Model'!$B$17-0.012*'Model Extrapolation'!$B474</f>
        <v>4.0055238906021344</v>
      </c>
      <c r="F474" s="1">
        <f t="shared" si="29"/>
        <v>54.90057876360774</v>
      </c>
      <c r="G474" s="1">
        <f t="shared" si="30"/>
        <v>150.97659159992128</v>
      </c>
      <c r="H474">
        <f t="shared" si="28"/>
        <v>3.6831018051222669E-3</v>
      </c>
      <c r="I474" s="1">
        <f t="shared" si="31"/>
        <v>5256208.6519702412</v>
      </c>
      <c r="J474" s="5">
        <f>I474/$C$3*100</f>
        <v>40.870349668660751</v>
      </c>
      <c r="K474" s="5">
        <f>I474/$C$1*100</f>
        <v>22.683044066106717</v>
      </c>
    </row>
    <row r="475" spans="1:11" x14ac:dyDescent="0.25">
      <c r="A475">
        <v>468</v>
      </c>
      <c r="B475">
        <v>2488</v>
      </c>
      <c r="E475">
        <f>'Methane Generation Model'!$B$17-0.012*'Model Extrapolation'!$B475</f>
        <v>3.993523890602134</v>
      </c>
      <c r="F475" s="1">
        <f t="shared" si="29"/>
        <v>54.245708896069203</v>
      </c>
      <c r="G475" s="1">
        <f t="shared" si="30"/>
        <v>149.1756994641903</v>
      </c>
      <c r="H475">
        <f t="shared" si="28"/>
        <v>3.6391687092320246E-3</v>
      </c>
      <c r="I475" s="1">
        <f t="shared" si="31"/>
        <v>5256412.0733786011</v>
      </c>
      <c r="J475" s="5">
        <f>I475/$C$3*100</f>
        <v>40.871931398884996</v>
      </c>
      <c r="K475" s="5">
        <f>I475/$C$1*100</f>
        <v>22.683921926381174</v>
      </c>
    </row>
    <row r="476" spans="1:11" x14ac:dyDescent="0.25">
      <c r="A476">
        <v>469</v>
      </c>
      <c r="B476">
        <v>2489</v>
      </c>
      <c r="E476">
        <f>'Methane Generation Model'!$B$17-0.012*'Model Extrapolation'!$B476</f>
        <v>3.9815238906021335</v>
      </c>
      <c r="F476" s="1">
        <f t="shared" si="29"/>
        <v>53.59865050434874</v>
      </c>
      <c r="G476" s="1">
        <f t="shared" si="30"/>
        <v>147.39628888695904</v>
      </c>
      <c r="H476">
        <f t="shared" si="28"/>
        <v>3.5957596599244259E-3</v>
      </c>
      <c r="I476" s="1">
        <f t="shared" si="31"/>
        <v>5256613.0683179917</v>
      </c>
      <c r="J476" s="5">
        <f>I476/$C$3*100</f>
        <v>40.873494261776948</v>
      </c>
      <c r="K476" s="5">
        <f>I476/$C$1*100</f>
        <v>22.684789315286206</v>
      </c>
    </row>
    <row r="477" spans="1:11" x14ac:dyDescent="0.25">
      <c r="A477">
        <v>470</v>
      </c>
      <c r="B477">
        <v>2490</v>
      </c>
      <c r="E477">
        <f>'Methane Generation Model'!$B$17-0.012*'Model Extrapolation'!$B477</f>
        <v>3.9695238906021366</v>
      </c>
      <c r="F477" s="1">
        <f t="shared" si="29"/>
        <v>52.959310410919997</v>
      </c>
      <c r="G477" s="1">
        <f t="shared" si="30"/>
        <v>145.63810363003</v>
      </c>
      <c r="H477">
        <f t="shared" si="28"/>
        <v>3.5528684062213715E-3</v>
      </c>
      <c r="I477" s="1">
        <f t="shared" si="31"/>
        <v>5256811.6657320326</v>
      </c>
      <c r="J477" s="5">
        <f>I477/$C$3*100</f>
        <v>40.875038482391574</v>
      </c>
      <c r="K477" s="5">
        <f>I477/$C$1*100</f>
        <v>22.685646357727325</v>
      </c>
    </row>
    <row r="478" spans="1:11" x14ac:dyDescent="0.25">
      <c r="A478">
        <v>471</v>
      </c>
      <c r="B478">
        <v>2491</v>
      </c>
      <c r="E478">
        <f>'Methane Generation Model'!$B$17-0.012*'Model Extrapolation'!$B478</f>
        <v>3.9575238906021362</v>
      </c>
      <c r="F478" s="1">
        <f t="shared" si="29"/>
        <v>52.327596549704367</v>
      </c>
      <c r="G478" s="1">
        <f t="shared" si="30"/>
        <v>143.90089051168701</v>
      </c>
      <c r="H478">
        <f t="shared" si="28"/>
        <v>3.510488771708186E-3</v>
      </c>
      <c r="I478" s="1">
        <f t="shared" si="31"/>
        <v>5257007.894219094</v>
      </c>
      <c r="J478" s="5">
        <f>I478/$C$3*100</f>
        <v>40.876564283099306</v>
      </c>
      <c r="K478" s="5">
        <f>I478/$C$1*100</f>
        <v>22.686493177120113</v>
      </c>
    </row>
    <row r="479" spans="1:11" x14ac:dyDescent="0.25">
      <c r="A479">
        <v>472</v>
      </c>
      <c r="B479">
        <v>2492</v>
      </c>
      <c r="E479">
        <f>'Methane Generation Model'!$B$17-0.012*'Model Extrapolation'!$B479</f>
        <v>3.9455238906021357</v>
      </c>
      <c r="F479" s="1">
        <f t="shared" si="29"/>
        <v>51.703417952814419</v>
      </c>
      <c r="G479" s="1">
        <f t="shared" si="30"/>
        <v>142.18439937023965</v>
      </c>
      <c r="H479">
        <f t="shared" si="28"/>
        <v>3.4686146536442803E-3</v>
      </c>
      <c r="I479" s="1">
        <f t="shared" si="31"/>
        <v>5257201.7820364172</v>
      </c>
      <c r="J479" s="5">
        <f>I479/$C$3*100</f>
        <v>40.878071883618077</v>
      </c>
      <c r="K479" s="5">
        <f>I479/$C$1*100</f>
        <v>22.68732989540803</v>
      </c>
    </row>
    <row r="480" spans="1:11" x14ac:dyDescent="0.25">
      <c r="A480">
        <v>473</v>
      </c>
      <c r="B480">
        <v>2493</v>
      </c>
      <c r="E480">
        <f>'Methane Generation Model'!$B$17-0.012*'Model Extrapolation'!$B480</f>
        <v>3.9335238906021353</v>
      </c>
      <c r="F480" s="1">
        <f t="shared" si="29"/>
        <v>51.086684737453609</v>
      </c>
      <c r="G480" s="1">
        <f t="shared" si="30"/>
        <v>140.48838302799743</v>
      </c>
      <c r="H480">
        <f t="shared" si="28"/>
        <v>3.4272400220842947E-3</v>
      </c>
      <c r="I480" s="1">
        <f t="shared" si="31"/>
        <v>5257393.3571041822</v>
      </c>
      <c r="J480" s="5">
        <f>I480/$C$3*100</f>
        <v>40.879561501044968</v>
      </c>
      <c r="K480" s="5">
        <f>I480/$C$1*100</f>
        <v>22.688156633079956</v>
      </c>
    </row>
    <row r="481" spans="1:11" x14ac:dyDescent="0.25">
      <c r="A481">
        <v>474</v>
      </c>
      <c r="B481">
        <v>2494</v>
      </c>
      <c r="E481">
        <f>'Methane Generation Model'!$B$17-0.012*'Model Extrapolation'!$B481</f>
        <v>3.9215238906021348</v>
      </c>
      <c r="F481" s="1">
        <f t="shared" si="29"/>
        <v>50.47730809297321</v>
      </c>
      <c r="G481" s="1">
        <f t="shared" si="30"/>
        <v>138.81259725567634</v>
      </c>
      <c r="H481">
        <f t="shared" si="28"/>
        <v>3.3863589190097879E-3</v>
      </c>
      <c r="I481" s="1">
        <f t="shared" si="31"/>
        <v>5257582.6470095301</v>
      </c>
      <c r="J481" s="5">
        <f>I481/$C$3*100</f>
        <v>40.88103334988746</v>
      </c>
      <c r="K481" s="5">
        <f>I481/$C$1*100</f>
        <v>22.688973509187541</v>
      </c>
    </row>
    <row r="482" spans="1:11" x14ac:dyDescent="0.25">
      <c r="A482">
        <v>475</v>
      </c>
      <c r="B482">
        <v>2495</v>
      </c>
      <c r="E482">
        <f>'Methane Generation Model'!$B$17-0.012*'Model Extrapolation'!$B482</f>
        <v>3.9095238906021343</v>
      </c>
      <c r="F482" s="1">
        <f t="shared" si="29"/>
        <v>49.875200268083404</v>
      </c>
      <c r="G482" s="1">
        <f t="shared" si="30"/>
        <v>137.15680073722936</v>
      </c>
      <c r="H482">
        <f t="shared" si="28"/>
        <v>3.3459654574712751E-3</v>
      </c>
      <c r="I482" s="1">
        <f t="shared" si="31"/>
        <v>5257769.6790105356</v>
      </c>
      <c r="J482" s="5">
        <f>I482/$C$3*100</f>
        <v>40.882487642094354</v>
      </c>
      <c r="K482" s="5">
        <f>I482/$C$1*100</f>
        <v>22.689780641362365</v>
      </c>
    </row>
    <row r="483" spans="1:11" x14ac:dyDescent="0.25">
      <c r="A483">
        <v>476</v>
      </c>
      <c r="B483">
        <v>2496</v>
      </c>
      <c r="E483">
        <f>'Methane Generation Model'!$B$17-0.012*'Model Extrapolation'!$B483</f>
        <v>3.8975238906021339</v>
      </c>
      <c r="F483" s="1">
        <f t="shared" si="29"/>
        <v>49.280274558216966</v>
      </c>
      <c r="G483" s="1">
        <f t="shared" si="30"/>
        <v>135.52075503509667</v>
      </c>
      <c r="H483">
        <f t="shared" si="28"/>
        <v>3.3060538207404944E-3</v>
      </c>
      <c r="I483" s="1">
        <f t="shared" si="31"/>
        <v>5257954.4800401283</v>
      </c>
      <c r="J483" s="5">
        <f>I483/$C$3*100</f>
        <v>40.883924587086199</v>
      </c>
      <c r="K483" s="5">
        <f>I483/$C$1*100</f>
        <v>22.690578145832841</v>
      </c>
    </row>
    <row r="484" spans="1:11" x14ac:dyDescent="0.25">
      <c r="A484">
        <v>477</v>
      </c>
      <c r="B484">
        <v>2497</v>
      </c>
      <c r="E484">
        <f>'Methane Generation Model'!$B$17-0.012*'Model Extrapolation'!$B484</f>
        <v>3.8855238906021334</v>
      </c>
      <c r="F484" s="1">
        <f t="shared" si="29"/>
        <v>48.692445293043633</v>
      </c>
      <c r="G484" s="1">
        <f t="shared" si="30"/>
        <v>133.90422455587</v>
      </c>
      <c r="H484">
        <f t="shared" si="28"/>
        <v>3.2666182614727889E-3</v>
      </c>
      <c r="I484" s="1">
        <f t="shared" si="31"/>
        <v>5258137.0767099774</v>
      </c>
      <c r="J484" s="5">
        <f>I484/$C$3*100</f>
        <v>40.885344391785594</v>
      </c>
      <c r="K484" s="5">
        <f>I484/$C$1*100</f>
        <v>22.691366137441005</v>
      </c>
    </row>
    <row r="485" spans="1:11" x14ac:dyDescent="0.25">
      <c r="A485">
        <v>478</v>
      </c>
      <c r="B485">
        <v>2498</v>
      </c>
      <c r="E485">
        <f>'Methane Generation Model'!$B$17-0.012*'Model Extrapolation'!$B485</f>
        <v>3.8735238906021365</v>
      </c>
      <c r="F485" s="1">
        <f t="shared" si="29"/>
        <v>48.11162782413362</v>
      </c>
      <c r="G485" s="1">
        <f t="shared" si="30"/>
        <v>132.30697651636746</v>
      </c>
      <c r="H485">
        <f t="shared" si="28"/>
        <v>3.2276531008794901E-3</v>
      </c>
      <c r="I485" s="1">
        <f t="shared" si="31"/>
        <v>5258317.4953143178</v>
      </c>
      <c r="J485" s="5">
        <f>I485/$C$3*100</f>
        <v>40.886747260646857</v>
      </c>
      <c r="K485" s="5">
        <f>I485/$C$1*100</f>
        <v>22.692144729659002</v>
      </c>
    </row>
    <row r="486" spans="1:11" x14ac:dyDescent="0.25">
      <c r="A486">
        <v>479</v>
      </c>
      <c r="B486">
        <v>2499</v>
      </c>
      <c r="E486">
        <f>'Methane Generation Model'!$B$17-0.012*'Model Extrapolation'!$B486</f>
        <v>3.8615238906021361</v>
      </c>
      <c r="F486" s="1">
        <f t="shared" si="29"/>
        <v>47.537738512767397</v>
      </c>
      <c r="G486" s="1">
        <f t="shared" si="30"/>
        <v>130.72878091011034</v>
      </c>
      <c r="H486">
        <f t="shared" si="28"/>
        <v>3.1891527279101178E-3</v>
      </c>
      <c r="I486" s="1">
        <f t="shared" si="31"/>
        <v>5258495.7618337413</v>
      </c>
      <c r="J486" s="5">
        <f>I486/$C$3*100</f>
        <v>40.888133395685522</v>
      </c>
      <c r="K486" s="5">
        <f>I486/$C$1*100</f>
        <v>22.692914034605465</v>
      </c>
    </row>
    <row r="487" spans="1:11" x14ac:dyDescent="0.25">
      <c r="A487">
        <v>480</v>
      </c>
      <c r="B487">
        <v>2500</v>
      </c>
      <c r="E487">
        <f>'Methane Generation Model'!$B$17-0.012*'Model Extrapolation'!$B487</f>
        <v>3.8495238906021356</v>
      </c>
      <c r="F487" s="1">
        <f t="shared" si="29"/>
        <v>46.970694717892627</v>
      </c>
      <c r="G487" s="1">
        <f t="shared" si="30"/>
        <v>129.16941047420471</v>
      </c>
      <c r="H487">
        <f t="shared" si="28"/>
        <v>3.1511115984444471E-3</v>
      </c>
      <c r="I487" s="1">
        <f t="shared" si="31"/>
        <v>5258671.9019389339</v>
      </c>
      <c r="J487" s="5">
        <f>I487/$C$3*100</f>
        <v>40.889502996507439</v>
      </c>
      <c r="K487" s="5">
        <f>I487/$C$1*100</f>
        <v>22.69367416306163</v>
      </c>
    </row>
    <row r="488" spans="1:11" x14ac:dyDescent="0.25">
      <c r="A488">
        <v>481</v>
      </c>
      <c r="B488">
        <v>2501</v>
      </c>
      <c r="E488">
        <f>'Methane Generation Model'!$B$17-0.012*'Model Extrapolation'!$B488</f>
        <v>3.8375238906021352</v>
      </c>
      <c r="F488" s="1">
        <f t="shared" si="29"/>
        <v>46.410414784222979</v>
      </c>
      <c r="G488" s="1">
        <f t="shared" si="30"/>
        <v>127.62864065661319</v>
      </c>
      <c r="H488">
        <f t="shared" si="28"/>
        <v>3.1135242344940994E-3</v>
      </c>
      <c r="I488" s="1">
        <f t="shared" si="31"/>
        <v>5258845.9409943745</v>
      </c>
      <c r="J488" s="5">
        <f>I488/$C$3*100</f>
        <v>40.890856260337479</v>
      </c>
      <c r="K488" s="5">
        <f>I488/$C$1*100</f>
        <v>22.694425224487301</v>
      </c>
    </row>
    <row r="489" spans="1:11" x14ac:dyDescent="0.25">
      <c r="A489">
        <v>482</v>
      </c>
      <c r="B489">
        <v>2502</v>
      </c>
      <c r="E489">
        <f>'Methane Generation Model'!$B$17-0.012*'Model Extrapolation'!$B489</f>
        <v>3.8255238906021347</v>
      </c>
      <c r="F489" s="1">
        <f t="shared" si="29"/>
        <v>45.856818030479843</v>
      </c>
      <c r="G489" s="1">
        <f t="shared" si="30"/>
        <v>126.10624958381956</v>
      </c>
      <c r="H489">
        <f t="shared" si="28"/>
        <v>3.0763852234137142E-3</v>
      </c>
      <c r="I489" s="1">
        <f t="shared" si="31"/>
        <v>5259017.9040619889</v>
      </c>
      <c r="J489" s="5">
        <f>I489/$C$3*100</f>
        <v>40.892193382047985</v>
      </c>
      <c r="K489" s="5">
        <f>I489/$C$1*100</f>
        <v>22.695167327036632</v>
      </c>
    </row>
    <row r="490" spans="1:11" x14ac:dyDescent="0.25">
      <c r="A490">
        <v>483</v>
      </c>
      <c r="B490">
        <v>2503</v>
      </c>
      <c r="E490">
        <f>'Methane Generation Model'!$B$17-0.012*'Model Extrapolation'!$B490</f>
        <v>3.8135238906021343</v>
      </c>
      <c r="F490" s="1">
        <f t="shared" si="29"/>
        <v>45.309824737774058</v>
      </c>
      <c r="G490" s="1">
        <f t="shared" si="30"/>
        <v>124.60201802887866</v>
      </c>
      <c r="H490">
        <f t="shared" si="28"/>
        <v>3.0396892171215203E-3</v>
      </c>
      <c r="I490" s="1">
        <f t="shared" si="31"/>
        <v>5259187.8159047551</v>
      </c>
      <c r="J490" s="5">
        <f>I490/$C$3*100</f>
        <v>40.89351455418678</v>
      </c>
      <c r="K490" s="5">
        <f>I490/$C$1*100</f>
        <v>22.695900577573667</v>
      </c>
    </row>
    <row r="491" spans="1:11" x14ac:dyDescent="0.25">
      <c r="A491">
        <v>484</v>
      </c>
      <c r="B491">
        <v>2504</v>
      </c>
      <c r="E491">
        <f>'Methane Generation Model'!$B$17-0.012*'Model Extrapolation'!$B491</f>
        <v>3.8015238906021338</v>
      </c>
      <c r="F491" s="1">
        <f t="shared" si="29"/>
        <v>44.769356138126263</v>
      </c>
      <c r="G491" s="1">
        <f t="shared" si="30"/>
        <v>123.11572937984722</v>
      </c>
      <c r="H491">
        <f t="shared" si="28"/>
        <v>3.0034309313291996E-3</v>
      </c>
      <c r="I491" s="1">
        <f t="shared" si="31"/>
        <v>5259355.7009902727</v>
      </c>
      <c r="J491" s="5">
        <f>I491/$C$3*100</f>
        <v>40.894819967004956</v>
      </c>
      <c r="K491" s="5">
        <f>I491/$C$1*100</f>
        <v>22.696625081687749</v>
      </c>
    </row>
    <row r="492" spans="1:11" x14ac:dyDescent="0.25">
      <c r="A492">
        <v>485</v>
      </c>
      <c r="B492">
        <v>2505</v>
      </c>
      <c r="E492">
        <f>'Methane Generation Model'!$B$17-0.012*'Model Extrapolation'!$B492</f>
        <v>3.7895238906021333</v>
      </c>
      <c r="F492" s="1">
        <f t="shared" si="29"/>
        <v>44.235334403124178</v>
      </c>
      <c r="G492" s="1">
        <f t="shared" si="30"/>
        <v>121.64716960859148</v>
      </c>
      <c r="H492">
        <f t="shared" si="28"/>
        <v>2.9676051447809441E-3</v>
      </c>
      <c r="I492" s="1">
        <f t="shared" si="31"/>
        <v>5259521.5834942842</v>
      </c>
      <c r="J492" s="5">
        <f>I492/$C$3*100</f>
        <v>40.896109808484198</v>
      </c>
      <c r="K492" s="5">
        <f>I492/$C$1*100</f>
        <v>22.697340943708731</v>
      </c>
    </row>
    <row r="493" spans="1:11" x14ac:dyDescent="0.25">
      <c r="A493">
        <v>486</v>
      </c>
      <c r="B493">
        <v>2506</v>
      </c>
      <c r="E493">
        <f>'Methane Generation Model'!$B$17-0.012*'Model Extrapolation'!$B493</f>
        <v>3.7775238906021364</v>
      </c>
      <c r="F493" s="1">
        <f t="shared" si="29"/>
        <v>43.707682632715326</v>
      </c>
      <c r="G493" s="1">
        <f t="shared" si="30"/>
        <v>120.19612723996714</v>
      </c>
      <c r="H493">
        <f t="shared" si="28"/>
        <v>2.9322066985015939E-3</v>
      </c>
      <c r="I493" s="1">
        <f t="shared" si="31"/>
        <v>5259685.4873041566</v>
      </c>
      <c r="J493" s="5">
        <f>I493/$C$3*100</f>
        <v>40.897384264363914</v>
      </c>
      <c r="K493" s="5">
        <f>I493/$C$1*100</f>
        <v>22.698048266721969</v>
      </c>
    </row>
    <row r="494" spans="1:11" x14ac:dyDescent="0.25">
      <c r="A494">
        <v>487</v>
      </c>
      <c r="B494">
        <v>2507</v>
      </c>
      <c r="E494">
        <f>'Methane Generation Model'!$B$17-0.012*'Model Extrapolation'!$B494</f>
        <v>3.765523890602136</v>
      </c>
      <c r="F494" s="1">
        <f t="shared" si="29"/>
        <v>43.18632484413267</v>
      </c>
      <c r="G494" s="1">
        <f t="shared" si="30"/>
        <v>118.76239332136484</v>
      </c>
      <c r="H494">
        <f t="shared" si="28"/>
        <v>2.8972304950536953E-3</v>
      </c>
      <c r="I494" s="1">
        <f t="shared" si="31"/>
        <v>5259847.4360223217</v>
      </c>
      <c r="J494" s="5">
        <f>I494/$C$3*100</f>
        <v>40.898643518167951</v>
      </c>
      <c r="K494" s="5">
        <f>I494/$C$1*100</f>
        <v>22.698747152583209</v>
      </c>
    </row>
    <row r="495" spans="1:11" x14ac:dyDescent="0.25">
      <c r="A495">
        <v>488</v>
      </c>
      <c r="B495">
        <v>2508</v>
      </c>
      <c r="E495">
        <f>'Methane Generation Model'!$B$17-0.012*'Model Extrapolation'!$B495</f>
        <v>3.7535238906021355</v>
      </c>
      <c r="F495" s="1">
        <f t="shared" si="29"/>
        <v>42.671185960953892</v>
      </c>
      <c r="G495" s="1">
        <f t="shared" si="30"/>
        <v>117.3457613926232</v>
      </c>
      <c r="H495">
        <f t="shared" si="28"/>
        <v>2.8626714978035222E-3</v>
      </c>
      <c r="I495" s="1">
        <f t="shared" si="31"/>
        <v>5260007.452969675</v>
      </c>
      <c r="J495" s="5">
        <f>I495/$C$3*100</f>
        <v>40.899887751231027</v>
      </c>
      <c r="K495" s="5">
        <f>I495/$C$1*100</f>
        <v>22.699437701933221</v>
      </c>
    </row>
    <row r="496" spans="1:11" x14ac:dyDescent="0.25">
      <c r="A496">
        <v>489</v>
      </c>
      <c r="B496">
        <v>2509</v>
      </c>
      <c r="E496">
        <f>'Methane Generation Model'!$B$17-0.012*'Model Extrapolation'!$B496</f>
        <v>3.7415238906021351</v>
      </c>
      <c r="F496" s="1">
        <f t="shared" si="29"/>
        <v>42.162191802289655</v>
      </c>
      <c r="G496" s="1">
        <f t="shared" si="30"/>
        <v>115.94602745629655</v>
      </c>
      <c r="H496">
        <f t="shared" si="28"/>
        <v>2.8285247301957531E-3</v>
      </c>
      <c r="I496" s="1">
        <f t="shared" si="31"/>
        <v>5260165.5611889334</v>
      </c>
      <c r="J496" s="5">
        <f>I496/$C$3*100</f>
        <v>40.901117142724871</v>
      </c>
      <c r="K496" s="5">
        <f>I496/$C$1*100</f>
        <v>22.700120014212303</v>
      </c>
    </row>
    <row r="497" spans="1:11" x14ac:dyDescent="0.25">
      <c r="A497">
        <v>490</v>
      </c>
      <c r="B497">
        <v>2510</v>
      </c>
      <c r="E497">
        <f>'Methane Generation Model'!$B$17-0.012*'Model Extrapolation'!$B497</f>
        <v>3.7295238906021346</v>
      </c>
      <c r="F497" s="1">
        <f t="shared" si="29"/>
        <v>41.659269072101566</v>
      </c>
      <c r="G497" s="1">
        <f t="shared" si="30"/>
        <v>114.56298994827931</v>
      </c>
      <c r="H497">
        <f t="shared" si="28"/>
        <v>2.7947852750368463E-3</v>
      </c>
      <c r="I497" s="1">
        <f t="shared" si="31"/>
        <v>5260321.7834479539</v>
      </c>
      <c r="J497" s="5">
        <f>I497/$C$3*100</f>
        <v>40.90233186968397</v>
      </c>
      <c r="K497" s="5">
        <f>I497/$C$1*100</f>
        <v>22.700794187674603</v>
      </c>
    </row>
    <row r="498" spans="1:11" x14ac:dyDescent="0.25">
      <c r="A498">
        <v>491</v>
      </c>
      <c r="B498">
        <v>2511</v>
      </c>
      <c r="E498">
        <f>'Methane Generation Model'!$B$17-0.012*'Model Extrapolation'!$B498</f>
        <v>3.7175238906021342</v>
      </c>
      <c r="F498" s="1">
        <f t="shared" si="29"/>
        <v>41.162345348647428</v>
      </c>
      <c r="G498" s="1">
        <f t="shared" si="30"/>
        <v>113.19644970878042</v>
      </c>
      <c r="H498">
        <f t="shared" si="28"/>
        <v>2.7614482737869572E-3</v>
      </c>
      <c r="I498" s="1">
        <f t="shared" si="31"/>
        <v>5260476.1422430119</v>
      </c>
      <c r="J498" s="5">
        <f>I498/$C$3*100</f>
        <v>40.903532107031111</v>
      </c>
      <c r="K498" s="5">
        <f>I498/$C$1*100</f>
        <v>22.701460319402265</v>
      </c>
    </row>
    <row r="499" spans="1:11" x14ac:dyDescent="0.25">
      <c r="A499">
        <v>492</v>
      </c>
      <c r="B499">
        <v>2512</v>
      </c>
      <c r="E499">
        <f>'Methane Generation Model'!$B$17-0.012*'Model Extrapolation'!$B499</f>
        <v>3.7055238906021337</v>
      </c>
      <c r="F499" s="1">
        <f t="shared" si="29"/>
        <v>40.671349074052365</v>
      </c>
      <c r="G499" s="1">
        <f t="shared" si="30"/>
        <v>111.84620995364401</v>
      </c>
      <c r="H499">
        <f t="shared" si="28"/>
        <v>2.7285089258602992E-3</v>
      </c>
      <c r="I499" s="1">
        <f t="shared" si="31"/>
        <v>5260628.6598020392</v>
      </c>
      <c r="J499" s="5">
        <f>I499/$C$3*100</f>
        <v>40.904718027602527</v>
      </c>
      <c r="K499" s="5">
        <f>I499/$C$1*100</f>
        <v>22.702118505319405</v>
      </c>
    </row>
    <row r="500" spans="1:11" x14ac:dyDescent="0.25">
      <c r="A500">
        <v>493</v>
      </c>
      <c r="B500">
        <v>2513</v>
      </c>
      <c r="E500">
        <f>'Methane Generation Model'!$B$17-0.012*'Model Extrapolation'!$B500</f>
        <v>3.6935238906021333</v>
      </c>
      <c r="F500" s="1">
        <f t="shared" si="29"/>
        <v>40.186209544004392</v>
      </c>
      <c r="G500" s="1">
        <f t="shared" si="30"/>
        <v>110.51207624601207</v>
      </c>
      <c r="H500">
        <f t="shared" si="28"/>
        <v>2.6959624879338505E-3</v>
      </c>
      <c r="I500" s="1">
        <f t="shared" si="31"/>
        <v>5260779.3580878284</v>
      </c>
      <c r="J500" s="5">
        <f>I500/$C$3*100</f>
        <v>40.905889802172851</v>
      </c>
      <c r="K500" s="5">
        <f>I500/$C$1*100</f>
        <v>22.70276884020593</v>
      </c>
    </row>
    <row r="501" spans="1:11" x14ac:dyDescent="0.25">
      <c r="A501">
        <v>494</v>
      </c>
      <c r="B501">
        <v>2514</v>
      </c>
      <c r="E501">
        <f>'Methane Generation Model'!$B$17-0.012*'Model Extrapolation'!$B501</f>
        <v>3.6815238906021364</v>
      </c>
      <c r="F501" s="1">
        <f t="shared" si="29"/>
        <v>39.706856897573005</v>
      </c>
      <c r="G501" s="1">
        <f t="shared" si="30"/>
        <v>109.19385646832576</v>
      </c>
      <c r="H501">
        <f t="shared" si="28"/>
        <v>2.6638042732643197E-3</v>
      </c>
      <c r="I501" s="1">
        <f t="shared" si="31"/>
        <v>5260928.2588011948</v>
      </c>
      <c r="J501" s="5">
        <f>I501/$C$3*100</f>
        <v>40.907047599479647</v>
      </c>
      <c r="K501" s="5">
        <f>I501/$C$1*100</f>
        <v>22.703411417711202</v>
      </c>
    </row>
    <row r="502" spans="1:11" x14ac:dyDescent="0.25">
      <c r="A502">
        <v>495</v>
      </c>
      <c r="B502">
        <v>2515</v>
      </c>
      <c r="E502">
        <f>'Methane Generation Model'!$B$17-0.012*'Model Extrapolation'!$B502</f>
        <v>3.6695238906021359</v>
      </c>
      <c r="F502" s="1">
        <f t="shared" si="29"/>
        <v>39.233222107148499</v>
      </c>
      <c r="G502" s="1">
        <f t="shared" si="30"/>
        <v>107.89136079465837</v>
      </c>
      <c r="H502">
        <f t="shared" si="28"/>
        <v>2.6320296510132053E-3</v>
      </c>
      <c r="I502" s="1">
        <f t="shared" si="31"/>
        <v>5261075.3833840964</v>
      </c>
      <c r="J502" s="5">
        <f>I502/$C$3*100</f>
        <v>40.90819158624771</v>
      </c>
      <c r="K502" s="5">
        <f>I502/$C$1*100</f>
        <v>22.704046330367479</v>
      </c>
    </row>
    <row r="503" spans="1:11" x14ac:dyDescent="0.25">
      <c r="A503">
        <v>496</v>
      </c>
      <c r="B503">
        <v>2516</v>
      </c>
      <c r="E503">
        <f>'Methane Generation Model'!$B$17-0.012*'Model Extrapolation'!$B503</f>
        <v>3.6575238906021355</v>
      </c>
      <c r="F503" s="1">
        <f t="shared" si="29"/>
        <v>38.765236968502762</v>
      </c>
      <c r="G503" s="1">
        <f t="shared" si="30"/>
        <v>106.60440166338259</v>
      </c>
      <c r="H503">
        <f t="shared" si="28"/>
        <v>2.6006340455800056E-3</v>
      </c>
      <c r="I503" s="1">
        <f t="shared" si="31"/>
        <v>5261220.7530227276</v>
      </c>
      <c r="J503" s="5">
        <f>I503/$C$3*100</f>
        <v>40.909321927213114</v>
      </c>
      <c r="K503" s="5">
        <f>I503/$C$1*100</f>
        <v>22.704673669603281</v>
      </c>
    </row>
    <row r="504" spans="1:11" x14ac:dyDescent="0.25">
      <c r="A504">
        <v>497</v>
      </c>
      <c r="B504">
        <v>2517</v>
      </c>
      <c r="E504">
        <f>'Methane Generation Model'!$B$17-0.012*'Model Extrapolation'!$B504</f>
        <v>3.645523890602135</v>
      </c>
      <c r="F504" s="1">
        <f t="shared" si="29"/>
        <v>38.302834090967139</v>
      </c>
      <c r="G504" s="1">
        <f t="shared" si="30"/>
        <v>105.33279375015962</v>
      </c>
      <c r="H504">
        <f t="shared" si="28"/>
        <v>2.569612935943287E-3</v>
      </c>
      <c r="I504" s="1">
        <f t="shared" si="31"/>
        <v>5261364.3886505682</v>
      </c>
      <c r="J504" s="5">
        <f>I504/$C$3*100</f>
        <v>40.91043878514693</v>
      </c>
      <c r="K504" s="5">
        <f>I504/$C$1*100</f>
        <v>22.705293525756545</v>
      </c>
    </row>
    <row r="505" spans="1:11" x14ac:dyDescent="0.25">
      <c r="A505">
        <v>498</v>
      </c>
      <c r="B505">
        <v>2518</v>
      </c>
      <c r="E505">
        <f>'Methane Generation Model'!$B$17-0.012*'Model Extrapolation'!$B505</f>
        <v>3.6335238906021345</v>
      </c>
      <c r="F505" s="1">
        <f t="shared" si="29"/>
        <v>37.845946887728232</v>
      </c>
      <c r="G505" s="1">
        <f t="shared" si="30"/>
        <v>104.07635394125263</v>
      </c>
      <c r="H505">
        <f t="shared" si="28"/>
        <v>2.538961855009657E-3</v>
      </c>
      <c r="I505" s="1">
        <f t="shared" si="31"/>
        <v>5261506.3109513968</v>
      </c>
      <c r="J505" s="5">
        <f>I505/$C$3*100</f>
        <v>40.911542320878617</v>
      </c>
      <c r="K505" s="5">
        <f>I505/$C$1*100</f>
        <v>22.705905988087633</v>
      </c>
    </row>
    <row r="506" spans="1:11" x14ac:dyDescent="0.25">
      <c r="A506">
        <v>499</v>
      </c>
      <c r="B506">
        <v>2519</v>
      </c>
      <c r="E506">
        <f>'Methane Generation Model'!$B$17-0.012*'Model Extrapolation'!$B506</f>
        <v>3.6215238906021341</v>
      </c>
      <c r="F506" s="1">
        <f t="shared" si="29"/>
        <v>37.394509566239265</v>
      </c>
      <c r="G506" s="1">
        <f t="shared" si="30"/>
        <v>102.83490130715798</v>
      </c>
      <c r="H506">
        <f t="shared" si="28"/>
        <v>2.5086763889704948E-3</v>
      </c>
      <c r="I506" s="1">
        <f t="shared" si="31"/>
        <v>5261646.5403622696</v>
      </c>
      <c r="J506" s="5">
        <f>I506/$C$3*100</f>
        <v>40.912632693319225</v>
      </c>
      <c r="K506" s="5">
        <f>I506/$C$1*100</f>
        <v>22.70651114479217</v>
      </c>
    </row>
    <row r="507" spans="1:11" x14ac:dyDescent="0.25">
      <c r="A507">
        <v>500</v>
      </c>
      <c r="B507">
        <v>2520</v>
      </c>
      <c r="E507">
        <f>'Methane Generation Model'!$B$17-0.012*'Model Extrapolation'!$B507</f>
        <v>3.6095238906021336</v>
      </c>
      <c r="F507" s="1">
        <f t="shared" si="29"/>
        <v>36.948457118745857</v>
      </c>
      <c r="G507" s="1">
        <f t="shared" si="30"/>
        <v>101.60825707655111</v>
      </c>
      <c r="H507">
        <f t="shared" si="28"/>
        <v>2.4787521766663585E-3</v>
      </c>
      <c r="I507" s="1">
        <f t="shared" si="31"/>
        <v>5261785.0970764654</v>
      </c>
      <c r="J507" s="5">
        <f>I507/$C$3*100</f>
        <v>40.913710059484281</v>
      </c>
      <c r="K507" s="5">
        <f>I507/$C$1*100</f>
        <v>22.707109083013776</v>
      </c>
    </row>
    <row r="508" spans="1:11" x14ac:dyDescent="0.25">
      <c r="A508">
        <v>501</v>
      </c>
      <c r="B508">
        <v>2521</v>
      </c>
      <c r="E508">
        <f>'Methane Generation Model'!$B$17-0.012*'Model Extrapolation'!$B508</f>
        <v>3.5975238906021367</v>
      </c>
      <c r="F508" s="1">
        <f t="shared" si="29"/>
        <v>36.507725312924926</v>
      </c>
      <c r="G508" s="1">
        <f t="shared" si="30"/>
        <v>100.39624461054355</v>
      </c>
      <c r="H508">
        <f t="shared" si="28"/>
        <v>2.449184908958975E-3</v>
      </c>
      <c r="I508" s="1">
        <f t="shared" si="31"/>
        <v>5261922.0010463893</v>
      </c>
      <c r="J508" s="5">
        <f>I508/$C$3*100</f>
        <v>40.914774574516372</v>
      </c>
      <c r="K508" s="5">
        <f>I508/$C$1*100</f>
        <v>22.707699888856585</v>
      </c>
    </row>
    <row r="509" spans="1:11" x14ac:dyDescent="0.25">
      <c r="A509">
        <v>502</v>
      </c>
      <c r="B509">
        <v>2522</v>
      </c>
      <c r="E509">
        <f>'Methane Generation Model'!$B$17-0.012*'Model Extrapolation'!$B509</f>
        <v>3.5855238906021363</v>
      </c>
      <c r="F509" s="1">
        <f t="shared" si="29"/>
        <v>36.072250682634575</v>
      </c>
      <c r="G509" s="1">
        <f t="shared" si="30"/>
        <v>99.198689377245074</v>
      </c>
      <c r="H509">
        <f t="shared" si="28"/>
        <v>2.4199703281106849E-3</v>
      </c>
      <c r="I509" s="1">
        <f t="shared" si="31"/>
        <v>5262057.2719864491</v>
      </c>
      <c r="J509" s="5">
        <f>I509/$C$3*100</f>
        <v>40.91582639170749</v>
      </c>
      <c r="K509" s="5">
        <f>I509/$C$1*100</f>
        <v>22.708283647397661</v>
      </c>
    </row>
    <row r="510" spans="1:11" x14ac:dyDescent="0.25">
      <c r="A510">
        <v>503</v>
      </c>
      <c r="B510">
        <v>2523</v>
      </c>
      <c r="E510">
        <f>'Methane Generation Model'!$B$17-0.012*'Model Extrapolation'!$B510</f>
        <v>3.5735238906021358</v>
      </c>
      <c r="F510" s="1">
        <f t="shared" si="29"/>
        <v>35.641970518775672</v>
      </c>
      <c r="G510" s="1">
        <f t="shared" si="30"/>
        <v>98.015418926633103</v>
      </c>
      <c r="H510">
        <f t="shared" si="28"/>
        <v>2.3911042271713714E-3</v>
      </c>
      <c r="I510" s="1">
        <f t="shared" si="31"/>
        <v>5262190.9293758944</v>
      </c>
      <c r="J510" s="5">
        <f>I510/$C$3*100</f>
        <v>40.91686566252114</v>
      </c>
      <c r="K510" s="5">
        <f>I510/$C$1*100</f>
        <v>22.708860442699233</v>
      </c>
    </row>
    <row r="511" spans="1:11" x14ac:dyDescent="0.25">
      <c r="A511">
        <v>504</v>
      </c>
      <c r="B511">
        <v>2524</v>
      </c>
      <c r="E511">
        <f>'Methane Generation Model'!$B$17-0.012*'Model Extrapolation'!$B511</f>
        <v>3.5615238906021354</v>
      </c>
      <c r="F511" s="1">
        <f t="shared" si="29"/>
        <v>35.21682286026109</v>
      </c>
      <c r="G511" s="1">
        <f t="shared" si="30"/>
        <v>96.846262865717989</v>
      </c>
      <c r="H511">
        <f t="shared" si="28"/>
        <v>2.3625824493726183E-3</v>
      </c>
      <c r="I511" s="1">
        <f t="shared" si="31"/>
        <v>5262322.9924616199</v>
      </c>
      <c r="J511" s="5">
        <f>I511/$C$3*100</f>
        <v>40.917892536614104</v>
      </c>
      <c r="K511" s="5">
        <f>I511/$C$1*100</f>
        <v>22.709430357820828</v>
      </c>
    </row>
    <row r="512" spans="1:11" x14ac:dyDescent="0.25">
      <c r="A512">
        <v>505</v>
      </c>
      <c r="B512">
        <v>2525</v>
      </c>
      <c r="E512">
        <f>'Methane Generation Model'!$B$17-0.012*'Model Extrapolation'!$B512</f>
        <v>3.5495238906021349</v>
      </c>
      <c r="F512" s="1">
        <f t="shared" si="29"/>
        <v>34.796746485093351</v>
      </c>
      <c r="G512" s="1">
        <f t="shared" si="30"/>
        <v>95.691052834006712</v>
      </c>
      <c r="H512">
        <f t="shared" si="28"/>
        <v>2.3344008875291374E-3</v>
      </c>
      <c r="I512" s="1">
        <f t="shared" si="31"/>
        <v>5262453.4802609384</v>
      </c>
      <c r="J512" s="5">
        <f>I512/$C$3*100</f>
        <v>40.91890716185803</v>
      </c>
      <c r="K512" s="5">
        <f>I512/$C$1*100</f>
        <v>22.709993474831208</v>
      </c>
    </row>
    <row r="513" spans="1:11" x14ac:dyDescent="0.25">
      <c r="A513">
        <v>506</v>
      </c>
      <c r="B513">
        <v>2526</v>
      </c>
      <c r="E513">
        <f>'Methane Generation Model'!$B$17-0.012*'Model Extrapolation'!$B513</f>
        <v>3.5375238906021345</v>
      </c>
      <c r="F513" s="1">
        <f t="shared" si="29"/>
        <v>34.381680901548535</v>
      </c>
      <c r="G513" s="1">
        <f t="shared" si="30"/>
        <v>94.549622479258474</v>
      </c>
      <c r="H513">
        <f t="shared" si="28"/>
        <v>2.3065554834473248E-3</v>
      </c>
      <c r="I513" s="1">
        <f t="shared" si="31"/>
        <v>5262582.4115643185</v>
      </c>
      <c r="J513" s="5">
        <f>I513/$C$3*100</f>
        <v>40.919909684360711</v>
      </c>
      <c r="K513" s="5">
        <f>I513/$C$1*100</f>
        <v>22.710549874820192</v>
      </c>
    </row>
    <row r="514" spans="1:11" x14ac:dyDescent="0.25">
      <c r="A514">
        <v>507</v>
      </c>
      <c r="B514">
        <v>2527</v>
      </c>
      <c r="E514">
        <f>'Methane Generation Model'!$B$17-0.012*'Model Extrapolation'!$B514</f>
        <v>3.525523890602134</v>
      </c>
      <c r="F514" s="1">
        <f t="shared" si="29"/>
        <v>33.971566339465369</v>
      </c>
      <c r="G514" s="1">
        <f t="shared" si="30"/>
        <v>93.421807433529764</v>
      </c>
      <c r="H514">
        <f t="shared" si="28"/>
        <v>2.2790422273408751E-3</v>
      </c>
      <c r="I514" s="1">
        <f t="shared" si="31"/>
        <v>5262709.804938091</v>
      </c>
      <c r="J514" s="5">
        <f>I514/$C$3*100</f>
        <v>40.920900248487122</v>
      </c>
      <c r="K514" s="5">
        <f>I514/$C$1*100</f>
        <v>22.711099637910351</v>
      </c>
    </row>
    <row r="515" spans="1:11" x14ac:dyDescent="0.25">
      <c r="A515">
        <v>508</v>
      </c>
      <c r="B515">
        <v>2528</v>
      </c>
      <c r="E515">
        <f>'Methane Generation Model'!$B$17-0.012*'Model Extrapolation'!$B515</f>
        <v>3.5135238906021335</v>
      </c>
      <c r="F515" s="1">
        <f t="shared" si="29"/>
        <v>33.566343741638235</v>
      </c>
      <c r="G515" s="1">
        <f t="shared" si="30"/>
        <v>92.307445289505154</v>
      </c>
      <c r="H515">
        <f t="shared" si="28"/>
        <v>2.2518571572533669E-3</v>
      </c>
      <c r="I515" s="1">
        <f t="shared" si="31"/>
        <v>5262835.678727122</v>
      </c>
      <c r="J515" s="5">
        <f>I515/$C$3*100</f>
        <v>40.921878996880203</v>
      </c>
      <c r="K515" s="5">
        <f>I515/$C$1*100</f>
        <v>22.71164284326851</v>
      </c>
    </row>
    <row r="516" spans="1:11" x14ac:dyDescent="0.25">
      <c r="A516">
        <v>509</v>
      </c>
      <c r="B516">
        <v>2529</v>
      </c>
      <c r="E516">
        <f>'Methane Generation Model'!$B$17-0.012*'Model Extrapolation'!$B516</f>
        <v>3.5015238906021366</v>
      </c>
      <c r="F516" s="1">
        <f t="shared" si="29"/>
        <v>33.165954755312939</v>
      </c>
      <c r="G516" s="1">
        <f t="shared" si="30"/>
        <v>91.206375577110578</v>
      </c>
      <c r="H516">
        <f t="shared" si="28"/>
        <v>2.224996358487739E-3</v>
      </c>
      <c r="I516" s="1">
        <f t="shared" si="31"/>
        <v>5262960.0510574551</v>
      </c>
      <c r="J516" s="5">
        <f>I516/$C$3*100</f>
        <v>40.92284607048142</v>
      </c>
      <c r="K516" s="5">
        <f>I516/$C$1*100</f>
        <v>22.71217956911719</v>
      </c>
    </row>
    <row r="517" spans="1:11" x14ac:dyDescent="0.25">
      <c r="A517">
        <v>510</v>
      </c>
      <c r="B517">
        <v>2530</v>
      </c>
      <c r="E517">
        <f>'Methane Generation Model'!$B$17-0.012*'Model Extrapolation'!$B517</f>
        <v>3.4895238906021362</v>
      </c>
      <c r="F517" s="1">
        <f t="shared" si="29"/>
        <v>32.770341723783332</v>
      </c>
      <c r="G517" s="1">
        <f t="shared" si="30"/>
        <v>90.11843974040417</v>
      </c>
      <c r="H517">
        <f t="shared" si="28"/>
        <v>2.1984559630425374E-3</v>
      </c>
      <c r="I517" s="1">
        <f t="shared" si="31"/>
        <v>5263082.9398389198</v>
      </c>
      <c r="J517" s="5">
        <f>I517/$C$3*100</f>
        <v>40.923801608551038</v>
      </c>
      <c r="K517" s="5">
        <f>I517/$C$1*100</f>
        <v>22.712709892745824</v>
      </c>
    </row>
    <row r="518" spans="1:11" x14ac:dyDescent="0.25">
      <c r="A518">
        <v>511</v>
      </c>
      <c r="B518">
        <v>2531</v>
      </c>
      <c r="E518">
        <f>'Methane Generation Model'!$B$17-0.012*'Model Extrapolation'!$B518</f>
        <v>3.4775238906021357</v>
      </c>
      <c r="F518" s="1">
        <f t="shared" si="29"/>
        <v>32.37944767808937</v>
      </c>
      <c r="G518" s="1">
        <f t="shared" si="30"/>
        <v>89.043481114745774</v>
      </c>
      <c r="H518">
        <f t="shared" si="28"/>
        <v>2.1722321490549638E-3</v>
      </c>
      <c r="I518" s="1">
        <f t="shared" si="31"/>
        <v>5263204.3627677122</v>
      </c>
      <c r="J518" s="5">
        <f>I518/$C$3*100</f>
        <v>40.924745748688181</v>
      </c>
      <c r="K518" s="5">
        <f>I518/$C$1*100</f>
        <v>22.713233890521941</v>
      </c>
    </row>
    <row r="519" spans="1:11" x14ac:dyDescent="0.25">
      <c r="A519">
        <v>512</v>
      </c>
      <c r="B519">
        <v>2532</v>
      </c>
      <c r="E519">
        <f>'Methane Generation Model'!$B$17-0.012*'Model Extrapolation'!$B519</f>
        <v>3.4655238906021353</v>
      </c>
      <c r="F519" s="1">
        <f t="shared" si="29"/>
        <v>31.993216328813009</v>
      </c>
      <c r="G519" s="1">
        <f t="shared" si="30"/>
        <v>87.981344904235769</v>
      </c>
      <c r="H519">
        <f t="shared" ref="H519:H582" si="32">F519/F$7</f>
        <v>2.1463211402504897E-3</v>
      </c>
      <c r="I519" s="1">
        <f t="shared" si="31"/>
        <v>5263324.3373289453</v>
      </c>
      <c r="J519" s="5">
        <f>I519/$C$3*100</f>
        <v>40.925678626850683</v>
      </c>
      <c r="K519" s="5">
        <f>I519/$C$1*100</f>
        <v>22.713751637902128</v>
      </c>
    </row>
    <row r="520" spans="1:11" x14ac:dyDescent="0.25">
      <c r="A520">
        <v>513</v>
      </c>
      <c r="B520">
        <v>2533</v>
      </c>
      <c r="E520">
        <f>'Methane Generation Model'!$B$17-0.012*'Model Extrapolation'!$B520</f>
        <v>3.4535238906021348</v>
      </c>
      <c r="F520" s="1">
        <f t="shared" ref="F520:F583" si="33">EXP(E520)</f>
        <v>31.61159205797254</v>
      </c>
      <c r="G520" s="1">
        <f t="shared" ref="G520:G583" si="34">F520*44/16</f>
        <v>86.931878159424485</v>
      </c>
      <c r="H520">
        <f t="shared" si="32"/>
        <v>2.120719205399072E-3</v>
      </c>
      <c r="I520" s="1">
        <f t="shared" ref="I520:I583" si="35">I519+F520+G520</f>
        <v>5263442.8807991631</v>
      </c>
      <c r="J520" s="5">
        <f>I520/$C$3*100</f>
        <v>40.926600377374591</v>
      </c>
      <c r="K520" s="5">
        <f>I520/$C$1*100</f>
        <v>22.714263209442898</v>
      </c>
    </row>
    <row r="521" spans="1:11" x14ac:dyDescent="0.25">
      <c r="A521">
        <v>514</v>
      </c>
      <c r="B521">
        <v>2534</v>
      </c>
      <c r="E521">
        <f>'Methane Generation Model'!$B$17-0.012*'Model Extrapolation'!$B521</f>
        <v>3.4415238906021344</v>
      </c>
      <c r="F521" s="1">
        <f t="shared" si="33"/>
        <v>31.234519911013514</v>
      </c>
      <c r="G521" s="1">
        <f t="shared" si="34"/>
        <v>85.894929755287166</v>
      </c>
      <c r="H521">
        <f t="shared" si="32"/>
        <v>2.0954226577778526E-3</v>
      </c>
      <c r="I521" s="1">
        <f t="shared" si="35"/>
        <v>5263560.0102488296</v>
      </c>
      <c r="J521" s="5">
        <f>I521/$C$3*100</f>
        <v>40.92751113299358</v>
      </c>
      <c r="K521" s="5">
        <f>I521/$C$1*100</f>
        <v>22.714768678811438</v>
      </c>
    </row>
    <row r="522" spans="1:11" x14ac:dyDescent="0.25">
      <c r="A522">
        <v>515</v>
      </c>
      <c r="B522">
        <v>2535</v>
      </c>
      <c r="E522">
        <f>'Methane Generation Model'!$B$17-0.012*'Model Extrapolation'!$B522</f>
        <v>3.4295238906021339</v>
      </c>
      <c r="F522" s="1">
        <f t="shared" si="33"/>
        <v>30.861945588895182</v>
      </c>
      <c r="G522" s="1">
        <f t="shared" si="34"/>
        <v>84.870350369461747</v>
      </c>
      <c r="H522">
        <f t="shared" si="32"/>
        <v>2.0704278546402606E-3</v>
      </c>
      <c r="I522" s="1">
        <f t="shared" si="35"/>
        <v>5263675.7425447879</v>
      </c>
      <c r="J522" s="5">
        <f>I522/$C$3*100</f>
        <v>40.928411024858029</v>
      </c>
      <c r="K522" s="5">
        <f>I522/$C$1*100</f>
        <v>22.71526811879621</v>
      </c>
    </row>
    <row r="523" spans="1:11" x14ac:dyDescent="0.25">
      <c r="A523">
        <v>516</v>
      </c>
      <c r="B523">
        <v>2536</v>
      </c>
      <c r="E523">
        <f>'Methane Generation Model'!$B$17-0.012*'Model Extrapolation'!$B523</f>
        <v>3.4175238906021335</v>
      </c>
      <c r="F523" s="1">
        <f t="shared" si="33"/>
        <v>30.493815440271351</v>
      </c>
      <c r="G523" s="1">
        <f t="shared" si="34"/>
        <v>83.857992460746217</v>
      </c>
      <c r="H523">
        <f t="shared" si="32"/>
        <v>2.0457311966914533E-3</v>
      </c>
      <c r="I523" s="1">
        <f t="shared" si="35"/>
        <v>5263790.0943526896</v>
      </c>
      <c r="J523" s="5">
        <f>I523/$C$3*100</f>
        <v>40.929300182553938</v>
      </c>
      <c r="K523" s="5">
        <f>I523/$C$1*100</f>
        <v>22.715761601317435</v>
      </c>
    </row>
    <row r="524" spans="1:11" x14ac:dyDescent="0.25">
      <c r="A524">
        <v>517</v>
      </c>
      <c r="B524">
        <v>2537</v>
      </c>
      <c r="E524">
        <f>'Methane Generation Model'!$B$17-0.012*'Model Extrapolation'!$B524</f>
        <v>3.4055238906021366</v>
      </c>
      <c r="F524" s="1">
        <f t="shared" si="33"/>
        <v>30.130076453764591</v>
      </c>
      <c r="G524" s="1">
        <f t="shared" si="34"/>
        <v>82.857710247852623</v>
      </c>
      <c r="H524">
        <f t="shared" si="32"/>
        <v>2.0213291275700176E-3</v>
      </c>
      <c r="I524" s="1">
        <f t="shared" si="35"/>
        <v>5263903.0821393915</v>
      </c>
      <c r="J524" s="5">
        <f>I524/$C$3*100</f>
        <v>40.930178734121533</v>
      </c>
      <c r="K524" s="5">
        <f>I524/$C$1*100</f>
        <v>22.716249197437449</v>
      </c>
    </row>
    <row r="525" spans="1:11" x14ac:dyDescent="0.25">
      <c r="A525">
        <v>518</v>
      </c>
      <c r="B525">
        <v>2538</v>
      </c>
      <c r="E525">
        <f>'Methane Generation Model'!$B$17-0.012*'Model Extrapolation'!$B525</f>
        <v>3.3935238906021361</v>
      </c>
      <c r="F525" s="1">
        <f t="shared" si="33"/>
        <v>29.770676250332087</v>
      </c>
      <c r="G525" s="1">
        <f t="shared" si="34"/>
        <v>81.86935968841324</v>
      </c>
      <c r="H525">
        <f t="shared" si="32"/>
        <v>1.9972181333358179E-3</v>
      </c>
      <c r="I525" s="1">
        <f t="shared" si="35"/>
        <v>5264014.7221753309</v>
      </c>
      <c r="J525" s="5">
        <f>I525/$C$3*100</f>
        <v>40.931046806073766</v>
      </c>
      <c r="K525" s="5">
        <f>I525/$C$1*100</f>
        <v>22.71673097737094</v>
      </c>
    </row>
    <row r="526" spans="1:11" x14ac:dyDescent="0.25">
      <c r="A526">
        <v>519</v>
      </c>
      <c r="B526">
        <v>2539</v>
      </c>
      <c r="E526">
        <f>'Methane Generation Model'!$B$17-0.012*'Model Extrapolation'!$B526</f>
        <v>3.3815238906021357</v>
      </c>
      <c r="F526" s="1">
        <f t="shared" si="33"/>
        <v>29.415563075723608</v>
      </c>
      <c r="G526" s="1">
        <f t="shared" si="34"/>
        <v>80.892798458239923</v>
      </c>
      <c r="H526">
        <f t="shared" si="32"/>
        <v>1.9733947419640283E-3</v>
      </c>
      <c r="I526" s="1">
        <f t="shared" si="35"/>
        <v>5264125.0305368649</v>
      </c>
      <c r="J526" s="5">
        <f>I526/$C$3*100</f>
        <v>40.931904523414495</v>
      </c>
      <c r="K526" s="5">
        <f>I526/$C$1*100</f>
        <v>22.717207010495045</v>
      </c>
    </row>
    <row r="527" spans="1:11" x14ac:dyDescent="0.25">
      <c r="A527">
        <v>520</v>
      </c>
      <c r="B527">
        <v>2540</v>
      </c>
      <c r="E527">
        <f>'Methane Generation Model'!$B$17-0.012*'Model Extrapolation'!$B527</f>
        <v>3.3695238906021352</v>
      </c>
      <c r="F527" s="1">
        <f t="shared" si="33"/>
        <v>29.064685793028371</v>
      </c>
      <c r="G527" s="1">
        <f t="shared" si="34"/>
        <v>79.927885930828026</v>
      </c>
      <c r="H527">
        <f t="shared" si="32"/>
        <v>1.9498555228451243E-3</v>
      </c>
      <c r="I527" s="1">
        <f t="shared" si="35"/>
        <v>5264234.0231085885</v>
      </c>
      <c r="J527" s="5">
        <f>I527/$C$3*100</f>
        <v>40.93275200965649</v>
      </c>
      <c r="K527" s="5">
        <f>I527/$C$1*100</f>
        <v>22.717677365359354</v>
      </c>
    </row>
    <row r="528" spans="1:11" x14ac:dyDescent="0.25">
      <c r="A528">
        <v>521</v>
      </c>
      <c r="B528">
        <v>2541</v>
      </c>
      <c r="E528">
        <f>'Methane Generation Model'!$B$17-0.012*'Model Extrapolation'!$B528</f>
        <v>3.3575238906021347</v>
      </c>
      <c r="F528" s="1">
        <f t="shared" si="33"/>
        <v>28.717993875311347</v>
      </c>
      <c r="G528" s="1">
        <f t="shared" si="34"/>
        <v>78.974483157106206</v>
      </c>
      <c r="H528">
        <f t="shared" si="32"/>
        <v>1.9265970862908761E-3</v>
      </c>
      <c r="I528" s="1">
        <f t="shared" si="35"/>
        <v>5264341.7155856211</v>
      </c>
      <c r="J528" s="5">
        <f>I528/$C$3*100</f>
        <v>40.933589386839259</v>
      </c>
      <c r="K528" s="5">
        <f>I528/$C$1*100</f>
        <v>22.718142109695787</v>
      </c>
    </row>
    <row r="529" spans="1:11" x14ac:dyDescent="0.25">
      <c r="A529">
        <v>522</v>
      </c>
      <c r="B529">
        <v>2542</v>
      </c>
      <c r="E529">
        <f>'Methane Generation Model'!$B$17-0.012*'Model Extrapolation'!$B529</f>
        <v>3.3455238906021343</v>
      </c>
      <c r="F529" s="1">
        <f t="shared" si="33"/>
        <v>28.375437398337301</v>
      </c>
      <c r="G529" s="1">
        <f t="shared" si="34"/>
        <v>78.032452845427571</v>
      </c>
      <c r="H529">
        <f t="shared" si="32"/>
        <v>1.9036160830462297E-3</v>
      </c>
      <c r="I529" s="1">
        <f t="shared" si="35"/>
        <v>5264448.1234758645</v>
      </c>
      <c r="J529" s="5">
        <f>I529/$C$3*100</f>
        <v>40.934416775546538</v>
      </c>
      <c r="K529" s="5">
        <f>I529/$C$1*100</f>
        <v>22.71860131042833</v>
      </c>
    </row>
    <row r="530" spans="1:11" x14ac:dyDescent="0.25">
      <c r="A530">
        <v>523</v>
      </c>
      <c r="B530">
        <v>2543</v>
      </c>
      <c r="E530">
        <f>'Methane Generation Model'!$B$17-0.012*'Model Extrapolation'!$B530</f>
        <v>3.3335238906021338</v>
      </c>
      <c r="F530" s="1">
        <f t="shared" si="33"/>
        <v>28.036967033381604</v>
      </c>
      <c r="G530" s="1">
        <f t="shared" si="34"/>
        <v>77.101659341799405</v>
      </c>
      <c r="H530">
        <f t="shared" si="32"/>
        <v>1.8809092038070063E-3</v>
      </c>
      <c r="I530" s="1">
        <f t="shared" si="35"/>
        <v>5264553.2621022398</v>
      </c>
      <c r="J530" s="5">
        <f>I530/$C$3*100</f>
        <v>40.935234294923752</v>
      </c>
      <c r="K530" s="5">
        <f>I530/$C$1*100</f>
        <v>22.719055033682682</v>
      </c>
    </row>
    <row r="531" spans="1:11" x14ac:dyDescent="0.25">
      <c r="A531">
        <v>524</v>
      </c>
      <c r="B531">
        <v>2544</v>
      </c>
      <c r="E531">
        <f>'Methane Generation Model'!$B$17-0.012*'Model Extrapolation'!$B531</f>
        <v>3.3215238906021334</v>
      </c>
      <c r="F531" s="1">
        <f t="shared" si="33"/>
        <v>27.702534040126828</v>
      </c>
      <c r="G531" s="1">
        <f t="shared" si="34"/>
        <v>76.181968610348775</v>
      </c>
      <c r="H531">
        <f t="shared" si="32"/>
        <v>1.8584731787433578E-3</v>
      </c>
      <c r="I531" s="1">
        <f t="shared" si="35"/>
        <v>5264657.1466048909</v>
      </c>
      <c r="J531" s="5">
        <f>I531/$C$3*100</f>
        <v>40.936042062695087</v>
      </c>
      <c r="K531" s="5">
        <f>I531/$C$1*100</f>
        <v>22.719503344795775</v>
      </c>
    </row>
    <row r="532" spans="1:11" x14ac:dyDescent="0.25">
      <c r="A532">
        <v>525</v>
      </c>
      <c r="B532">
        <v>2545</v>
      </c>
      <c r="E532">
        <f>'Methane Generation Model'!$B$17-0.012*'Model Extrapolation'!$B532</f>
        <v>3.3095238906021365</v>
      </c>
      <c r="F532" s="1">
        <f t="shared" si="33"/>
        <v>27.372090259644139</v>
      </c>
      <c r="G532" s="1">
        <f t="shared" si="34"/>
        <v>75.273248214021379</v>
      </c>
      <c r="H532">
        <f t="shared" si="32"/>
        <v>1.8363047770289121E-3</v>
      </c>
      <c r="I532" s="1">
        <f t="shared" si="35"/>
        <v>5264759.7919433648</v>
      </c>
      <c r="J532" s="5">
        <f>I532/$C$3*100</f>
        <v>40.936840195180515</v>
      </c>
      <c r="K532" s="5">
        <f>I532/$C$1*100</f>
        <v>22.719946308325184</v>
      </c>
    </row>
    <row r="533" spans="1:11" x14ac:dyDescent="0.25">
      <c r="A533">
        <v>526</v>
      </c>
      <c r="B533">
        <v>2546</v>
      </c>
      <c r="E533">
        <f>'Methane Generation Model'!$B$17-0.012*'Model Extrapolation'!$B533</f>
        <v>3.297523890602136</v>
      </c>
      <c r="F533" s="1">
        <f t="shared" si="33"/>
        <v>27.045588107457935</v>
      </c>
      <c r="G533" s="1">
        <f t="shared" si="34"/>
        <v>74.375367295509321</v>
      </c>
      <c r="H533">
        <f t="shared" si="32"/>
        <v>1.8144008063755016E-3</v>
      </c>
      <c r="I533" s="1">
        <f t="shared" si="35"/>
        <v>5264861.2128987685</v>
      </c>
      <c r="J533" s="5">
        <f>I533/$C$3*100</f>
        <v>40.937628807312478</v>
      </c>
      <c r="K533" s="5">
        <f>I533/$C$1*100</f>
        <v>22.720383988058423</v>
      </c>
    </row>
    <row r="534" spans="1:11" x14ac:dyDescent="0.25">
      <c r="A534">
        <v>527</v>
      </c>
      <c r="B534">
        <v>2547</v>
      </c>
      <c r="E534">
        <f>'Methane Generation Model'!$B$17-0.012*'Model Extrapolation'!$B534</f>
        <v>3.2855238906021356</v>
      </c>
      <c r="F534" s="1">
        <f t="shared" si="33"/>
        <v>26.722980566694208</v>
      </c>
      <c r="G534" s="1">
        <f t="shared" si="34"/>
        <v>73.488196558409072</v>
      </c>
      <c r="H534">
        <f t="shared" si="32"/>
        <v>1.7927581125735091E-3</v>
      </c>
      <c r="I534" s="1">
        <f t="shared" si="35"/>
        <v>5264961.4240758931</v>
      </c>
      <c r="J534" s="5">
        <f>I534/$C$3*100</f>
        <v>40.938408012652481</v>
      </c>
      <c r="K534" s="5">
        <f>I534/$C$1*100</f>
        <v>22.720816447022127</v>
      </c>
    </row>
    <row r="535" spans="1:11" x14ac:dyDescent="0.25">
      <c r="A535">
        <v>528</v>
      </c>
      <c r="B535">
        <v>2548</v>
      </c>
      <c r="E535">
        <f>'Methane Generation Model'!$B$17-0.012*'Model Extrapolation'!$B535</f>
        <v>3.2735238906021351</v>
      </c>
      <c r="F535" s="1">
        <f t="shared" si="33"/>
        <v>26.404221181309619</v>
      </c>
      <c r="G535" s="1">
        <f t="shared" si="34"/>
        <v>72.611608248601456</v>
      </c>
      <c r="H535">
        <f t="shared" si="32"/>
        <v>1.7713735790376283E-3</v>
      </c>
      <c r="I535" s="1">
        <f t="shared" si="35"/>
        <v>5265060.4399053231</v>
      </c>
      <c r="J535" s="5">
        <f>I535/$C$3*100</f>
        <v>40.939177923407449</v>
      </c>
      <c r="K535" s="5">
        <f>I535/$C$1*100</f>
        <v>22.721243747491133</v>
      </c>
    </row>
    <row r="536" spans="1:11" x14ac:dyDescent="0.25">
      <c r="A536">
        <v>529</v>
      </c>
      <c r="B536">
        <v>2549</v>
      </c>
      <c r="E536">
        <f>'Methane Generation Model'!$B$17-0.012*'Model Extrapolation'!$B536</f>
        <v>3.2615238906021347</v>
      </c>
      <c r="F536" s="1">
        <f t="shared" si="33"/>
        <v>26.089264049401848</v>
      </c>
      <c r="G536" s="1">
        <f t="shared" si="34"/>
        <v>71.745476135855085</v>
      </c>
      <c r="H536">
        <f t="shared" si="32"/>
        <v>1.7502441263580765E-3</v>
      </c>
      <c r="I536" s="1">
        <f t="shared" si="35"/>
        <v>5265158.2746455083</v>
      </c>
      <c r="J536" s="5">
        <f>I536/$C$3*100</f>
        <v>40.939938650445868</v>
      </c>
      <c r="K536" s="5">
        <f>I536/$C$1*100</f>
        <v>22.721665950997458</v>
      </c>
    </row>
    <row r="537" spans="1:11" x14ac:dyDescent="0.25">
      <c r="A537">
        <v>530</v>
      </c>
      <c r="B537">
        <v>2550</v>
      </c>
      <c r="E537">
        <f>'Methane Generation Model'!$B$17-0.012*'Model Extrapolation'!$B537</f>
        <v>3.2495238906021342</v>
      </c>
      <c r="F537" s="1">
        <f t="shared" si="33"/>
        <v>25.778063816599659</v>
      </c>
      <c r="G537" s="1">
        <f t="shared" si="34"/>
        <v>70.889675495649058</v>
      </c>
      <c r="H537">
        <f t="shared" si="32"/>
        <v>1.7293667118571572E-3</v>
      </c>
      <c r="I537" s="1">
        <f t="shared" si="35"/>
        <v>5265254.9423848204</v>
      </c>
      <c r="J537" s="5">
        <f>I537/$C$3*100</f>
        <v>40.940690303313737</v>
      </c>
      <c r="K537" s="5">
        <f>I537/$C$1*100</f>
        <v>22.722083118339125</v>
      </c>
    </row>
    <row r="538" spans="1:11" x14ac:dyDescent="0.25">
      <c r="A538">
        <v>531</v>
      </c>
      <c r="B538">
        <v>2551</v>
      </c>
      <c r="E538">
        <f>'Methane Generation Model'!$B$17-0.012*'Model Extrapolation'!$B538</f>
        <v>3.2375238906021337</v>
      </c>
      <c r="F538" s="1">
        <f t="shared" si="33"/>
        <v>25.470575669531769</v>
      </c>
      <c r="G538" s="1">
        <f t="shared" si="34"/>
        <v>70.044083091212372</v>
      </c>
      <c r="H538">
        <f t="shared" si="32"/>
        <v>1.7087383291511053E-3</v>
      </c>
      <c r="I538" s="1">
        <f t="shared" si="35"/>
        <v>5265350.4570435816</v>
      </c>
      <c r="J538" s="5">
        <f>I538/$C$3*100</f>
        <v>40.94143299025037</v>
      </c>
      <c r="K538" s="5">
        <f>I538/$C$1*100</f>
        <v>22.722495309588954</v>
      </c>
    </row>
    <row r="539" spans="1:11" x14ac:dyDescent="0.25">
      <c r="A539">
        <v>532</v>
      </c>
      <c r="B539">
        <v>2552</v>
      </c>
      <c r="E539">
        <f>'Methane Generation Model'!$B$17-0.012*'Model Extrapolation'!$B539</f>
        <v>3.2255238906021333</v>
      </c>
      <c r="F539" s="1">
        <f t="shared" si="33"/>
        <v>25.166755329373657</v>
      </c>
      <c r="G539" s="1">
        <f t="shared" si="34"/>
        <v>69.208577155777562</v>
      </c>
      <c r="H539">
        <f t="shared" si="32"/>
        <v>1.6883560077171652E-3</v>
      </c>
      <c r="I539" s="1">
        <f t="shared" si="35"/>
        <v>5265444.8323760675</v>
      </c>
      <c r="J539" s="5">
        <f>I539/$C$3*100</f>
        <v>40.94216681820398</v>
      </c>
      <c r="K539" s="5">
        <f>I539/$C$1*100</f>
        <v>22.722902584103206</v>
      </c>
    </row>
    <row r="540" spans="1:11" x14ac:dyDescent="0.25">
      <c r="A540">
        <v>533</v>
      </c>
      <c r="B540">
        <v>2553</v>
      </c>
      <c r="E540">
        <f>'Methane Generation Model'!$B$17-0.012*'Model Extrapolation'!$B540</f>
        <v>3.2135238906021364</v>
      </c>
      <c r="F540" s="1">
        <f t="shared" si="33"/>
        <v>24.866559045471426</v>
      </c>
      <c r="G540" s="1">
        <f t="shared" si="34"/>
        <v>68.383037375046428</v>
      </c>
      <c r="H540">
        <f t="shared" si="32"/>
        <v>1.6682168124658354E-3</v>
      </c>
      <c r="I540" s="1">
        <f t="shared" si="35"/>
        <v>5265538.0819724882</v>
      </c>
      <c r="J540" s="5">
        <f>I540/$C$3*100</f>
        <v>40.942891892847037</v>
      </c>
      <c r="K540" s="5">
        <f>I540/$C$1*100</f>
        <v>22.723305000530107</v>
      </c>
    </row>
    <row r="541" spans="1:11" x14ac:dyDescent="0.25">
      <c r="A541">
        <v>534</v>
      </c>
      <c r="B541">
        <v>2554</v>
      </c>
      <c r="E541">
        <f>'Methane Generation Model'!$B$17-0.012*'Model Extrapolation'!$B541</f>
        <v>3.2015238906021359</v>
      </c>
      <c r="F541" s="1">
        <f t="shared" si="33"/>
        <v>24.569943589041273</v>
      </c>
      <c r="G541" s="1">
        <f t="shared" si="34"/>
        <v>67.567344869863504</v>
      </c>
      <c r="H541">
        <f t="shared" si="32"/>
        <v>1.6483178433181873E-3</v>
      </c>
      <c r="I541" s="1">
        <f t="shared" si="35"/>
        <v>5265630.2192609468</v>
      </c>
      <c r="J541" s="5">
        <f>I541/$C$3*100</f>
        <v>40.943608318591558</v>
      </c>
      <c r="K541" s="5">
        <f>I541/$C$1*100</f>
        <v>22.723702616818311</v>
      </c>
    </row>
    <row r="542" spans="1:11" x14ac:dyDescent="0.25">
      <c r="A542">
        <v>535</v>
      </c>
      <c r="B542">
        <v>2555</v>
      </c>
      <c r="E542">
        <f>'Methane Generation Model'!$B$17-0.012*'Model Extrapolation'!$B542</f>
        <v>3.1895238906021355</v>
      </c>
      <c r="F542" s="1">
        <f t="shared" si="33"/>
        <v>24.276866246945008</v>
      </c>
      <c r="G542" s="1">
        <f t="shared" si="34"/>
        <v>66.761382179098774</v>
      </c>
      <c r="H542">
        <f t="shared" si="32"/>
        <v>1.6286562347882837E-3</v>
      </c>
      <c r="I542" s="1">
        <f t="shared" si="35"/>
        <v>5265721.2575093731</v>
      </c>
      <c r="J542" s="5">
        <f>I542/$C$3*100</f>
        <v>40.944316198604078</v>
      </c>
      <c r="K542" s="5">
        <f>I542/$C$1*100</f>
        <v>22.724095490225267</v>
      </c>
    </row>
    <row r="543" spans="1:11" x14ac:dyDescent="0.25">
      <c r="A543">
        <v>536</v>
      </c>
      <c r="B543">
        <v>2556</v>
      </c>
      <c r="E543">
        <f>'Methane Generation Model'!$B$17-0.012*'Model Extrapolation'!$B543</f>
        <v>3.177523890602135</v>
      </c>
      <c r="F543" s="1">
        <f t="shared" si="33"/>
        <v>23.987284815538931</v>
      </c>
      <c r="G543" s="1">
        <f t="shared" si="34"/>
        <v>65.965033242732062</v>
      </c>
      <c r="H543">
        <f t="shared" si="32"/>
        <v>1.6092291555705213E-3</v>
      </c>
      <c r="I543" s="1">
        <f t="shared" si="35"/>
        <v>5265811.2098274315</v>
      </c>
      <c r="J543" s="5">
        <f>I543/$C$3*100</f>
        <v>40.945015634820557</v>
      </c>
      <c r="K543" s="5">
        <f>I543/$C$1*100</f>
        <v>22.724483677325409</v>
      </c>
    </row>
    <row r="544" spans="1:11" x14ac:dyDescent="0.25">
      <c r="A544">
        <v>537</v>
      </c>
      <c r="B544">
        <v>2557</v>
      </c>
      <c r="E544">
        <f>'Methane Generation Model'!$B$17-0.012*'Model Extrapolation'!$B544</f>
        <v>3.1655238906021346</v>
      </c>
      <c r="F544" s="1">
        <f t="shared" si="33"/>
        <v>23.701157594596516</v>
      </c>
      <c r="G544" s="1">
        <f t="shared" si="34"/>
        <v>65.178183385140414</v>
      </c>
      <c r="H544">
        <f t="shared" si="32"/>
        <v>1.5900338081319221E-3</v>
      </c>
      <c r="I544" s="1">
        <f t="shared" si="35"/>
        <v>5265900.0891684117</v>
      </c>
      <c r="J544" s="5">
        <f>I544/$C$3*100</f>
        <v>40.945706727961017</v>
      </c>
      <c r="K544" s="5">
        <f>I544/$C$1*100</f>
        <v>22.724867234018365</v>
      </c>
    </row>
    <row r="545" spans="1:11" x14ac:dyDescent="0.25">
      <c r="A545">
        <v>538</v>
      </c>
      <c r="B545">
        <v>2558</v>
      </c>
      <c r="E545">
        <f>'Methane Generation Model'!$B$17-0.012*'Model Extrapolation'!$B545</f>
        <v>3.1535238906021341</v>
      </c>
      <c r="F545" s="1">
        <f t="shared" si="33"/>
        <v>23.418443381303522</v>
      </c>
      <c r="G545" s="1">
        <f t="shared" si="34"/>
        <v>64.40071929858469</v>
      </c>
      <c r="H545">
        <f t="shared" si="32"/>
        <v>1.5710674283092858E-3</v>
      </c>
      <c r="I545" s="1">
        <f t="shared" si="35"/>
        <v>5265987.9083310915</v>
      </c>
      <c r="J545" s="5">
        <f>I545/$C$3*100</f>
        <v>40.946389577544053</v>
      </c>
      <c r="K545" s="5">
        <f>I545/$C$1*100</f>
        <v>22.725246215536945</v>
      </c>
    </row>
    <row r="546" spans="1:11" x14ac:dyDescent="0.25">
      <c r="A546">
        <v>539</v>
      </c>
      <c r="B546">
        <v>2559</v>
      </c>
      <c r="E546">
        <f>'Methane Generation Model'!$B$17-0.012*'Model Extrapolation'!$B546</f>
        <v>3.1415238906021337</v>
      </c>
      <c r="F546" s="1">
        <f t="shared" si="33"/>
        <v>23.139101464324703</v>
      </c>
      <c r="G546" s="1">
        <f t="shared" si="34"/>
        <v>63.632529026892932</v>
      </c>
      <c r="H546">
        <f t="shared" si="32"/>
        <v>1.5523272849111438E-3</v>
      </c>
      <c r="I546" s="1">
        <f t="shared" si="35"/>
        <v>5266074.6799615826</v>
      </c>
      <c r="J546" s="5">
        <f>I546/$C$3*100</f>
        <v>40.947064281901184</v>
      </c>
      <c r="K546" s="5">
        <f>I546/$C$1*100</f>
        <v>22.725620676455158</v>
      </c>
    </row>
    <row r="547" spans="1:11" x14ac:dyDescent="0.25">
      <c r="A547">
        <v>540</v>
      </c>
      <c r="B547">
        <v>2560</v>
      </c>
      <c r="E547">
        <f>'Methane Generation Model'!$B$17-0.012*'Model Extrapolation'!$B547</f>
        <v>3.1295238906021368</v>
      </c>
      <c r="F547" s="1">
        <f t="shared" si="33"/>
        <v>22.863091617941386</v>
      </c>
      <c r="G547" s="1">
        <f t="shared" si="34"/>
        <v>62.873501949338809</v>
      </c>
      <c r="H547">
        <f t="shared" si="32"/>
        <v>1.5338106793244687E-3</v>
      </c>
      <c r="I547" s="1">
        <f t="shared" si="35"/>
        <v>5266160.4165551495</v>
      </c>
      <c r="J547" s="5">
        <f>I547/$C$3*100</f>
        <v>40.947730938191015</v>
      </c>
      <c r="K547" s="5">
        <f>I547/$C$1*100</f>
        <v>22.72599067069601</v>
      </c>
    </row>
    <row r="548" spans="1:11" x14ac:dyDescent="0.25">
      <c r="A548">
        <v>541</v>
      </c>
      <c r="B548">
        <v>2561</v>
      </c>
      <c r="E548">
        <f>'Methane Generation Model'!$B$17-0.012*'Model Extrapolation'!$B548</f>
        <v>3.1175238906021363</v>
      </c>
      <c r="F548" s="1">
        <f t="shared" si="33"/>
        <v>22.590374096258582</v>
      </c>
      <c r="G548" s="1">
        <f t="shared" si="34"/>
        <v>62.123528764711104</v>
      </c>
      <c r="H548">
        <f t="shared" si="32"/>
        <v>1.5155149451260483E-3</v>
      </c>
      <c r="I548" s="1">
        <f t="shared" si="35"/>
        <v>5266245.1304580104</v>
      </c>
      <c r="J548" s="5">
        <f>I548/$C$3*100</f>
        <v>40.94838964241319</v>
      </c>
      <c r="K548" s="5">
        <f>I548/$C$1*100</f>
        <v>22.726356251539322</v>
      </c>
    </row>
    <row r="549" spans="1:11" x14ac:dyDescent="0.25">
      <c r="A549">
        <v>542</v>
      </c>
      <c r="B549">
        <v>2562</v>
      </c>
      <c r="E549">
        <f>'Methane Generation Model'!$B$17-0.012*'Model Extrapolation'!$B549</f>
        <v>3.1055238906021359</v>
      </c>
      <c r="F549" s="1">
        <f t="shared" si="33"/>
        <v>22.320909627481992</v>
      </c>
      <c r="G549" s="1">
        <f t="shared" si="34"/>
        <v>61.382501475575481</v>
      </c>
      <c r="H549">
        <f t="shared" si="32"/>
        <v>1.4974374476985485E-3</v>
      </c>
      <c r="I549" s="1">
        <f t="shared" si="35"/>
        <v>5266328.8338691136</v>
      </c>
      <c r="J549" s="5">
        <f>I549/$C$3*100</f>
        <v>40.949040489422273</v>
      </c>
      <c r="K549" s="5">
        <f>I549/$C$1*100</f>
        <v>22.726717471629364</v>
      </c>
    </row>
    <row r="550" spans="1:11" x14ac:dyDescent="0.25">
      <c r="A550">
        <v>543</v>
      </c>
      <c r="B550">
        <v>2563</v>
      </c>
      <c r="E550">
        <f>'Methane Generation Model'!$B$17-0.012*'Model Extrapolation'!$B550</f>
        <v>3.0935238906021354</v>
      </c>
      <c r="F550" s="1">
        <f t="shared" si="33"/>
        <v>22.054659408262477</v>
      </c>
      <c r="G550" s="1">
        <f t="shared" si="34"/>
        <v>60.650313372721811</v>
      </c>
      <c r="H550">
        <f t="shared" si="32"/>
        <v>1.4795755838511017E-3</v>
      </c>
      <c r="I550" s="1">
        <f t="shared" si="35"/>
        <v>5266411.5388418948</v>
      </c>
      <c r="J550" s="5">
        <f>I550/$C$3*100</f>
        <v>40.949683572941346</v>
      </c>
      <c r="K550" s="5">
        <f>I550/$C$1*100</f>
        <v>22.727074382982448</v>
      </c>
    </row>
    <row r="551" spans="1:11" x14ac:dyDescent="0.25">
      <c r="A551">
        <v>544</v>
      </c>
      <c r="B551">
        <v>2564</v>
      </c>
      <c r="E551">
        <f>'Methane Generation Model'!$B$17-0.012*'Model Extrapolation'!$B551</f>
        <v>3.0815238906021349</v>
      </c>
      <c r="F551" s="1">
        <f t="shared" si="33"/>
        <v>21.791585098108389</v>
      </c>
      <c r="G551" s="1">
        <f t="shared" si="34"/>
        <v>59.926859019798066</v>
      </c>
      <c r="H551">
        <f t="shared" si="32"/>
        <v>1.4619267814444483E-3</v>
      </c>
      <c r="I551" s="1">
        <f t="shared" si="35"/>
        <v>5266493.2572860131</v>
      </c>
      <c r="J551" s="5">
        <f>I551/$C$3*100</f>
        <v>40.950318985575556</v>
      </c>
      <c r="K551" s="5">
        <f>I551/$C$1*100</f>
        <v>22.727427036994435</v>
      </c>
    </row>
    <row r="552" spans="1:11" x14ac:dyDescent="0.25">
      <c r="A552">
        <v>545</v>
      </c>
      <c r="B552">
        <v>2565</v>
      </c>
      <c r="E552">
        <f>'Methane Generation Model'!$B$17-0.012*'Model Extrapolation'!$B552</f>
        <v>3.0695238906021345</v>
      </c>
      <c r="F552" s="1">
        <f t="shared" si="33"/>
        <v>21.531648813864464</v>
      </c>
      <c r="G552" s="1">
        <f t="shared" si="34"/>
        <v>59.212034238127274</v>
      </c>
      <c r="H552">
        <f t="shared" si="32"/>
        <v>1.4444884990205444E-3</v>
      </c>
      <c r="I552" s="1">
        <f t="shared" si="35"/>
        <v>5266574.0009690654</v>
      </c>
      <c r="J552" s="5">
        <f>I552/$C$3*100</f>
        <v>40.950946818825415</v>
      </c>
      <c r="K552" s="5">
        <f>I552/$C$1*100</f>
        <v>22.727775484448102</v>
      </c>
    </row>
    <row r="553" spans="1:11" x14ac:dyDescent="0.25">
      <c r="A553">
        <v>546</v>
      </c>
      <c r="B553">
        <v>2566</v>
      </c>
      <c r="E553">
        <f>'Methane Generation Model'!$B$17-0.012*'Model Extrapolation'!$B553</f>
        <v>3.057523890602134</v>
      </c>
      <c r="F553" s="1">
        <f t="shared" si="33"/>
        <v>21.274813124256607</v>
      </c>
      <c r="G553" s="1">
        <f t="shared" si="34"/>
        <v>58.505736091705671</v>
      </c>
      <c r="H553">
        <f t="shared" si="32"/>
        <v>1.4272582254365878E-3</v>
      </c>
      <c r="I553" s="1">
        <f t="shared" si="35"/>
        <v>5266653.7815182814</v>
      </c>
      <c r="J553" s="5">
        <f>I553/$C$3*100</f>
        <v>40.951567163099988</v>
      </c>
      <c r="K553" s="5">
        <f>I553/$C$1*100</f>
        <v>22.72811977552049</v>
      </c>
    </row>
    <row r="554" spans="1:11" x14ac:dyDescent="0.25">
      <c r="A554">
        <v>547</v>
      </c>
      <c r="B554">
        <v>2567</v>
      </c>
      <c r="E554">
        <f>'Methane Generation Model'!$B$17-0.012*'Model Extrapolation'!$B554</f>
        <v>3.0455238906021336</v>
      </c>
      <c r="F554" s="1">
        <f t="shared" si="33"/>
        <v>21.021041044501697</v>
      </c>
      <c r="G554" s="1">
        <f t="shared" si="34"/>
        <v>57.807862872379665</v>
      </c>
      <c r="H554">
        <f t="shared" si="32"/>
        <v>1.4102334795034082E-3</v>
      </c>
      <c r="I554" s="1">
        <f t="shared" si="35"/>
        <v>5266732.6104221987</v>
      </c>
      <c r="J554" s="5">
        <f>I554/$C$3*100</f>
        <v>40.95218010772993</v>
      </c>
      <c r="K554" s="5">
        <f>I554/$C$1*100</f>
        <v>22.728459959790111</v>
      </c>
    </row>
    <row r="555" spans="1:11" x14ac:dyDescent="0.25">
      <c r="A555">
        <v>548</v>
      </c>
      <c r="B555">
        <v>2568</v>
      </c>
      <c r="E555">
        <f>'Methane Generation Model'!$B$17-0.012*'Model Extrapolation'!$B555</f>
        <v>3.0335238906021367</v>
      </c>
      <c r="F555" s="1">
        <f t="shared" si="33"/>
        <v>20.7702960309818</v>
      </c>
      <c r="G555" s="1">
        <f t="shared" si="34"/>
        <v>57.118314085199948</v>
      </c>
      <c r="H555">
        <f t="shared" si="32"/>
        <v>1.393411809628177E-3</v>
      </c>
      <c r="I555" s="1">
        <f t="shared" si="35"/>
        <v>5266810.4990323149</v>
      </c>
      <c r="J555" s="5">
        <f>I555/$C$3*100</f>
        <v>40.952785740980332</v>
      </c>
      <c r="K555" s="5">
        <f>I555/$C$1*100</f>
        <v>22.728796086244081</v>
      </c>
    </row>
    <row r="556" spans="1:11" x14ac:dyDescent="0.25">
      <c r="A556">
        <v>549</v>
      </c>
      <c r="B556">
        <v>2569</v>
      </c>
      <c r="E556">
        <f>'Methane Generation Model'!$B$17-0.012*'Model Extrapolation'!$B556</f>
        <v>3.0215238906021362</v>
      </c>
      <c r="F556" s="1">
        <f t="shared" si="33"/>
        <v>20.522541975981536</v>
      </c>
      <c r="G556" s="1">
        <f t="shared" si="34"/>
        <v>56.436990433949227</v>
      </c>
      <c r="H556">
        <f t="shared" si="32"/>
        <v>1.3767907934613545E-3</v>
      </c>
      <c r="I556" s="1">
        <f t="shared" si="35"/>
        <v>5266887.4585647248</v>
      </c>
      <c r="J556" s="5">
        <f>I556/$C$3*100</f>
        <v>40.953384150063414</v>
      </c>
      <c r="K556" s="5">
        <f>I556/$C$1*100</f>
        <v>22.729128203285196</v>
      </c>
    </row>
    <row r="557" spans="1:11" x14ac:dyDescent="0.25">
      <c r="A557">
        <v>550</v>
      </c>
      <c r="B557">
        <v>2570</v>
      </c>
      <c r="E557">
        <f>'Methane Generation Model'!$B$17-0.012*'Model Extrapolation'!$B557</f>
        <v>3.0095238906021358</v>
      </c>
      <c r="F557" s="1">
        <f t="shared" si="33"/>
        <v>20.277743202488935</v>
      </c>
      <c r="G557" s="1">
        <f t="shared" si="34"/>
        <v>55.763793806844575</v>
      </c>
      <c r="H557">
        <f t="shared" si="32"/>
        <v>1.3603680375478963E-3</v>
      </c>
      <c r="I557" s="1">
        <f t="shared" si="35"/>
        <v>5266963.500101734</v>
      </c>
      <c r="J557" s="5">
        <f>I557/$C$3*100</f>
        <v>40.953975421151128</v>
      </c>
      <c r="K557" s="5">
        <f>I557/$C$1*100</f>
        <v>22.729456358738876</v>
      </c>
    </row>
    <row r="558" spans="1:11" x14ac:dyDescent="0.25">
      <c r="A558">
        <v>551</v>
      </c>
      <c r="B558">
        <v>2571</v>
      </c>
      <c r="E558">
        <f>'Methane Generation Model'!$B$17-0.012*'Model Extrapolation'!$B558</f>
        <v>2.9975238906021353</v>
      </c>
      <c r="F558" s="1">
        <f t="shared" si="33"/>
        <v>20.035864459057603</v>
      </c>
      <c r="G558" s="1">
        <f t="shared" si="34"/>
        <v>55.098627262408407</v>
      </c>
      <c r="H558">
        <f t="shared" si="32"/>
        <v>1.3441411769825723E-3</v>
      </c>
      <c r="I558" s="1">
        <f t="shared" si="35"/>
        <v>5267038.6345934561</v>
      </c>
      <c r="J558" s="5">
        <f>I558/$C$3*100</f>
        <v>40.95455963938754</v>
      </c>
      <c r="K558" s="5">
        <f>I558/$C$1*100</f>
        <v>22.729780599860085</v>
      </c>
    </row>
    <row r="559" spans="1:11" x14ac:dyDescent="0.25">
      <c r="A559">
        <v>552</v>
      </c>
      <c r="B559">
        <v>2572</v>
      </c>
      <c r="E559">
        <f>'Methane Generation Model'!$B$17-0.012*'Model Extrapolation'!$B559</f>
        <v>2.9855238906021349</v>
      </c>
      <c r="F559" s="1">
        <f t="shared" si="33"/>
        <v>19.796870914730516</v>
      </c>
      <c r="G559" s="1">
        <f t="shared" si="34"/>
        <v>54.441395015508917</v>
      </c>
      <c r="H559">
        <f t="shared" si="32"/>
        <v>1.328107875069421E-3</v>
      </c>
      <c r="I559" s="1">
        <f t="shared" si="35"/>
        <v>5267112.8728593858</v>
      </c>
      <c r="J559" s="5">
        <f>I559/$C$3*100</f>
        <v>40.955136888901066</v>
      </c>
      <c r="K559" s="5">
        <f>I559/$C$1*100</f>
        <v>22.730100973340093</v>
      </c>
    </row>
    <row r="560" spans="1:11" x14ac:dyDescent="0.25">
      <c r="A560">
        <v>553</v>
      </c>
      <c r="B560">
        <v>2573</v>
      </c>
      <c r="E560">
        <f>'Methane Generation Model'!$B$17-0.012*'Model Extrapolation'!$B560</f>
        <v>2.9735238906021344</v>
      </c>
      <c r="F560" s="1">
        <f t="shared" si="33"/>
        <v>19.560728154024304</v>
      </c>
      <c r="G560" s="1">
        <f t="shared" si="34"/>
        <v>53.792002423566835</v>
      </c>
      <c r="H560">
        <f t="shared" si="32"/>
        <v>1.3122658229852611E-3</v>
      </c>
      <c r="I560" s="1">
        <f t="shared" si="35"/>
        <v>5267186.2255899636</v>
      </c>
      <c r="J560" s="5">
        <f>I560/$C$3*100</f>
        <v>40.955707252816644</v>
      </c>
      <c r="K560" s="5">
        <f>I560/$C$1*100</f>
        <v>22.730417525313239</v>
      </c>
    </row>
    <row r="561" spans="1:11" x14ac:dyDescent="0.25">
      <c r="A561">
        <v>554</v>
      </c>
      <c r="B561">
        <v>2574</v>
      </c>
      <c r="E561">
        <f>'Methane Generation Model'!$B$17-0.012*'Model Extrapolation'!$B561</f>
        <v>2.9615238906021339</v>
      </c>
      <c r="F561" s="1">
        <f t="shared" si="33"/>
        <v>19.327402171973375</v>
      </c>
      <c r="G561" s="1">
        <f t="shared" si="34"/>
        <v>53.150355972926782</v>
      </c>
      <c r="H561">
        <f t="shared" si="32"/>
        <v>1.2966127394472174E-3</v>
      </c>
      <c r="I561" s="1">
        <f t="shared" si="35"/>
        <v>5267258.7033481086</v>
      </c>
      <c r="J561" s="5">
        <f>I561/$C$3*100</f>
        <v>40.956270813267679</v>
      </c>
      <c r="K561" s="5">
        <f>I561/$C$1*100</f>
        <v>22.730730301363558</v>
      </c>
    </row>
    <row r="562" spans="1:11" x14ac:dyDescent="0.25">
      <c r="A562">
        <v>555</v>
      </c>
      <c r="B562">
        <v>2575</v>
      </c>
      <c r="E562">
        <f>'Methane Generation Model'!$B$17-0.012*'Model Extrapolation'!$B562</f>
        <v>2.9495238906021335</v>
      </c>
      <c r="F562" s="1">
        <f t="shared" si="33"/>
        <v>19.096859369233119</v>
      </c>
      <c r="G562" s="1">
        <f t="shared" si="34"/>
        <v>52.516363265391078</v>
      </c>
      <c r="H562">
        <f t="shared" si="32"/>
        <v>1.2811463703842113E-3</v>
      </c>
      <c r="I562" s="1">
        <f t="shared" si="35"/>
        <v>5267330.316570743</v>
      </c>
      <c r="J562" s="5">
        <f>I562/$C$3*100</f>
        <v>40.956827651407821</v>
      </c>
      <c r="K562" s="5">
        <f>I562/$C$1*100</f>
        <v>22.73103934653134</v>
      </c>
    </row>
    <row r="563" spans="1:11" x14ac:dyDescent="0.25">
      <c r="A563">
        <v>556</v>
      </c>
      <c r="B563">
        <v>2576</v>
      </c>
      <c r="E563">
        <f>'Methane Generation Model'!$B$17-0.012*'Model Extrapolation'!$B563</f>
        <v>2.9375238906021366</v>
      </c>
      <c r="F563" s="1">
        <f t="shared" si="33"/>
        <v>18.869066547241633</v>
      </c>
      <c r="G563" s="1">
        <f t="shared" si="34"/>
        <v>51.889933004914489</v>
      </c>
      <c r="H563">
        <f t="shared" si="32"/>
        <v>1.2658644886123769E-3</v>
      </c>
      <c r="I563" s="1">
        <f t="shared" si="35"/>
        <v>5267401.0755702956</v>
      </c>
      <c r="J563" s="5">
        <f>I563/$C$3*100</f>
        <v>40.957377847422741</v>
      </c>
      <c r="K563" s="5">
        <f>I563/$C$1*100</f>
        <v>22.731344705319621</v>
      </c>
    </row>
    <row r="564" spans="1:11" x14ac:dyDescent="0.25">
      <c r="A564">
        <v>557</v>
      </c>
      <c r="B564">
        <v>2577</v>
      </c>
      <c r="E564">
        <f>'Methane Generation Model'!$B$17-0.012*'Model Extrapolation'!$B564</f>
        <v>2.9255238906021361</v>
      </c>
      <c r="F564" s="1">
        <f t="shared" si="33"/>
        <v>18.643990903438784</v>
      </c>
      <c r="G564" s="1">
        <f t="shared" si="34"/>
        <v>51.270974984456657</v>
      </c>
      <c r="H564">
        <f t="shared" si="32"/>
        <v>1.2507648935143223E-3</v>
      </c>
      <c r="I564" s="1">
        <f t="shared" si="35"/>
        <v>5267470.9905361831</v>
      </c>
      <c r="J564" s="5">
        <f>I564/$C$3*100</f>
        <v>40.957921480541607</v>
      </c>
      <c r="K564" s="5">
        <f>I564/$C$1*100</f>
        <v>22.731646421700592</v>
      </c>
    </row>
    <row r="565" spans="1:11" x14ac:dyDescent="0.25">
      <c r="A565">
        <v>558</v>
      </c>
      <c r="B565">
        <v>2578</v>
      </c>
      <c r="E565">
        <f>'Methane Generation Model'!$B$17-0.012*'Model Extrapolation'!$B565</f>
        <v>2.9135238906021357</v>
      </c>
      <c r="F565" s="1">
        <f t="shared" si="33"/>
        <v>18.421600026543004</v>
      </c>
      <c r="G565" s="1">
        <f t="shared" si="34"/>
        <v>50.659400072993265</v>
      </c>
      <c r="H565">
        <f t="shared" si="32"/>
        <v>1.2358454107222663E-3</v>
      </c>
      <c r="I565" s="1">
        <f t="shared" si="35"/>
        <v>5267540.0715362821</v>
      </c>
      <c r="J565" s="5">
        <f>I565/$C$3*100</f>
        <v>40.958458629048536</v>
      </c>
      <c r="K565" s="5">
        <f>I565/$C$1*100</f>
        <v>22.731944539121937</v>
      </c>
    </row>
    <row r="566" spans="1:11" x14ac:dyDescent="0.25">
      <c r="A566">
        <v>559</v>
      </c>
      <c r="B566">
        <v>2579</v>
      </c>
      <c r="E566">
        <f>'Methane Generation Model'!$B$17-0.012*'Model Extrapolation'!$B566</f>
        <v>2.9015238906021352</v>
      </c>
      <c r="F566" s="1">
        <f t="shared" si="33"/>
        <v>18.201861891883723</v>
      </c>
      <c r="G566" s="1">
        <f t="shared" si="34"/>
        <v>50.055120202680243</v>
      </c>
      <c r="H566">
        <f t="shared" si="32"/>
        <v>1.2211038918049052E-3</v>
      </c>
      <c r="I566" s="1">
        <f t="shared" si="35"/>
        <v>5267608.3285183767</v>
      </c>
      <c r="J566" s="5">
        <f>I566/$C$3*100</f>
        <v>40.958989370293843</v>
      </c>
      <c r="K566" s="5">
        <f>I566/$C$1*100</f>
        <v>22.732239100513084</v>
      </c>
    </row>
    <row r="567" spans="1:11" x14ac:dyDescent="0.25">
      <c r="A567">
        <v>560</v>
      </c>
      <c r="B567">
        <v>2580</v>
      </c>
      <c r="E567">
        <f>'Methane Generation Model'!$B$17-0.012*'Model Extrapolation'!$B567</f>
        <v>2.8895238906021348</v>
      </c>
      <c r="F567" s="1">
        <f t="shared" si="33"/>
        <v>17.984744856789842</v>
      </c>
      <c r="G567" s="1">
        <f t="shared" si="34"/>
        <v>49.458048356172064</v>
      </c>
      <c r="H567">
        <f t="shared" si="32"/>
        <v>1.2065382139580417E-3</v>
      </c>
      <c r="I567" s="1">
        <f t="shared" si="35"/>
        <v>5267675.7713115895</v>
      </c>
      <c r="J567" s="5">
        <f>I567/$C$3*100</f>
        <v>40.959513780705173</v>
      </c>
      <c r="K567" s="5">
        <f>I567/$C$1*100</f>
        <v>22.732530148291374</v>
      </c>
    </row>
    <row r="568" spans="1:11" x14ac:dyDescent="0.25">
      <c r="A568">
        <v>561</v>
      </c>
      <c r="B568">
        <v>2581</v>
      </c>
      <c r="E568">
        <f>'Methane Generation Model'!$B$17-0.012*'Model Extrapolation'!$B568</f>
        <v>2.8775238906021343</v>
      </c>
      <c r="F568" s="1">
        <f t="shared" si="33"/>
        <v>17.770217656033125</v>
      </c>
      <c r="G568" s="1">
        <f t="shared" si="34"/>
        <v>48.868098554091091</v>
      </c>
      <c r="H568">
        <f t="shared" si="32"/>
        <v>1.192146279698896E-3</v>
      </c>
      <c r="I568" s="1">
        <f t="shared" si="35"/>
        <v>5267742.4096277999</v>
      </c>
      <c r="J568" s="5">
        <f>I568/$C$3*100</f>
        <v>40.960031935798554</v>
      </c>
      <c r="K568" s="5">
        <f>I568/$C$1*100</f>
        <v>22.732817724368196</v>
      </c>
    </row>
    <row r="569" spans="1:11" x14ac:dyDescent="0.25">
      <c r="A569">
        <v>562</v>
      </c>
      <c r="B569">
        <v>2582</v>
      </c>
      <c r="E569">
        <f>'Methane Generation Model'!$B$17-0.012*'Model Extrapolation'!$B569</f>
        <v>2.8655238906021339</v>
      </c>
      <c r="F569" s="1">
        <f t="shared" si="33"/>
        <v>17.558249397325962</v>
      </c>
      <c r="G569" s="1">
        <f t="shared" si="34"/>
        <v>48.285185842646399</v>
      </c>
      <c r="H569">
        <f t="shared" si="32"/>
        <v>1.1779260165640656E-3</v>
      </c>
      <c r="I569" s="1">
        <f t="shared" si="35"/>
        <v>5267808.2530630399</v>
      </c>
      <c r="J569" s="5">
        <f>I569/$C$3*100</f>
        <v>40.960543910189187</v>
      </c>
      <c r="K569" s="5">
        <f>I569/$C$1*100</f>
        <v>22.733101870154997</v>
      </c>
    </row>
    <row r="570" spans="1:11" x14ac:dyDescent="0.25">
      <c r="A570">
        <v>563</v>
      </c>
      <c r="B570">
        <v>2583</v>
      </c>
      <c r="E570">
        <f>'Methane Generation Model'!$B$17-0.012*'Model Extrapolation'!$B570</f>
        <v>2.8535238906021334</v>
      </c>
      <c r="F570" s="1">
        <f t="shared" si="33"/>
        <v>17.348809556872816</v>
      </c>
      <c r="G570" s="1">
        <f t="shared" si="34"/>
        <v>47.709226281400241</v>
      </c>
      <c r="H570">
        <f t="shared" si="32"/>
        <v>1.1638753768110867E-3</v>
      </c>
      <c r="I570" s="1">
        <f t="shared" si="35"/>
        <v>5267873.3110988783</v>
      </c>
      <c r="J570" s="5">
        <f>I570/$C$3*100</f>
        <v>40.961049777602284</v>
      </c>
      <c r="K570" s="5">
        <f>I570/$C$1*100</f>
        <v>22.733382626569266</v>
      </c>
    </row>
    <row r="571" spans="1:11" x14ac:dyDescent="0.25">
      <c r="A571">
        <v>564</v>
      </c>
      <c r="B571">
        <v>2584</v>
      </c>
      <c r="E571">
        <f>'Methane Generation Model'!$B$17-0.012*'Model Extrapolation'!$B571</f>
        <v>2.8415238906021365</v>
      </c>
      <c r="F571" s="1">
        <f t="shared" si="33"/>
        <v>17.141867974974808</v>
      </c>
      <c r="G571" s="1">
        <f t="shared" si="34"/>
        <v>47.14013693118072</v>
      </c>
      <c r="H571">
        <f t="shared" si="32"/>
        <v>1.149992337123559E-3</v>
      </c>
      <c r="I571" s="1">
        <f t="shared" si="35"/>
        <v>5267937.5931037841</v>
      </c>
      <c r="J571" s="5">
        <f>I571/$C$3*100</f>
        <v>40.961549610883615</v>
      </c>
      <c r="K571" s="5">
        <f>I571/$C$1*100</f>
        <v>22.733660034040408</v>
      </c>
    </row>
    <row r="572" spans="1:11" x14ac:dyDescent="0.25">
      <c r="A572">
        <v>565</v>
      </c>
      <c r="B572">
        <v>2585</v>
      </c>
      <c r="E572">
        <f>'Methane Generation Model'!$B$17-0.012*'Model Extrapolation'!$B572</f>
        <v>2.829523890602136</v>
      </c>
      <c r="F572" s="1">
        <f t="shared" si="33"/>
        <v>16.937394851686424</v>
      </c>
      <c r="G572" s="1">
        <f t="shared" si="34"/>
        <v>46.577835842137667</v>
      </c>
      <c r="H572">
        <f t="shared" si="32"/>
        <v>1.1362748983197691E-3</v>
      </c>
      <c r="I572" s="1">
        <f t="shared" si="35"/>
        <v>5268001.108334478</v>
      </c>
      <c r="J572" s="5">
        <f>I572/$C$3*100</f>
        <v>40.96204348201006</v>
      </c>
      <c r="K572" s="5">
        <f>I572/$C$1*100</f>
        <v>22.733934132515582</v>
      </c>
    </row>
    <row r="573" spans="1:11" x14ac:dyDescent="0.25">
      <c r="A573">
        <v>566</v>
      </c>
      <c r="B573">
        <v>2586</v>
      </c>
      <c r="E573">
        <f>'Methane Generation Model'!$B$17-0.012*'Model Extrapolation'!$B573</f>
        <v>2.8175238906021356</v>
      </c>
      <c r="F573" s="1">
        <f t="shared" si="33"/>
        <v>16.735360742524641</v>
      </c>
      <c r="G573" s="1">
        <f t="shared" si="34"/>
        <v>46.022242041942761</v>
      </c>
      <c r="H573">
        <f t="shared" si="32"/>
        <v>1.1227210850648297E-3</v>
      </c>
      <c r="I573" s="1">
        <f t="shared" si="35"/>
        <v>5268063.8659372628</v>
      </c>
      <c r="J573" s="5">
        <f>I573/$C$3*100</f>
        <v>40.962531462099896</v>
      </c>
      <c r="K573" s="5">
        <f>I573/$C$1*100</f>
        <v>22.734204961465441</v>
      </c>
    </row>
    <row r="574" spans="1:11" x14ac:dyDescent="0.25">
      <c r="A574">
        <v>567</v>
      </c>
      <c r="B574">
        <v>2587</v>
      </c>
      <c r="E574">
        <f>'Methane Generation Model'!$B$17-0.012*'Model Extrapolation'!$B574</f>
        <v>2.8055238906021351</v>
      </c>
      <c r="F574" s="1">
        <f t="shared" si="33"/>
        <v>16.535736554228624</v>
      </c>
      <c r="G574" s="1">
        <f t="shared" si="34"/>
        <v>45.473275524128717</v>
      </c>
      <c r="H574">
        <f t="shared" si="32"/>
        <v>1.1093289455862108E-3</v>
      </c>
      <c r="I574" s="1">
        <f t="shared" si="35"/>
        <v>5268125.8749493416</v>
      </c>
      <c r="J574" s="5">
        <f>I574/$C$3*100</f>
        <v>40.963013621423102</v>
      </c>
      <c r="K574" s="5">
        <f>I574/$C$1*100</f>
        <v>22.73447255988982</v>
      </c>
    </row>
    <row r="575" spans="1:11" x14ac:dyDescent="0.25">
      <c r="A575">
        <v>568</v>
      </c>
      <c r="B575">
        <v>2588</v>
      </c>
      <c r="E575">
        <f>'Methane Generation Model'!$B$17-0.012*'Model Extrapolation'!$B575</f>
        <v>2.7935238906021347</v>
      </c>
      <c r="F575" s="1">
        <f t="shared" si="33"/>
        <v>16.338493540570305</v>
      </c>
      <c r="G575" s="1">
        <f t="shared" si="34"/>
        <v>44.930857236568336</v>
      </c>
      <c r="H575">
        <f t="shared" si="32"/>
        <v>1.096096551392686E-3</v>
      </c>
      <c r="I575" s="1">
        <f t="shared" si="35"/>
        <v>5268187.144300119</v>
      </c>
      <c r="J575" s="5">
        <f>I575/$C$3*100</f>
        <v>40.963490029411453</v>
      </c>
      <c r="K575" s="5">
        <f>I575/$C$1*100</f>
        <v>22.734736966323357</v>
      </c>
    </row>
    <row r="576" spans="1:11" x14ac:dyDescent="0.25">
      <c r="A576">
        <v>569</v>
      </c>
      <c r="B576">
        <v>2589</v>
      </c>
      <c r="E576">
        <f>'Methane Generation Model'!$B$17-0.012*'Model Extrapolation'!$B576</f>
        <v>2.7815238906021342</v>
      </c>
      <c r="F576" s="1">
        <f t="shared" si="33"/>
        <v>16.143603298214881</v>
      </c>
      <c r="G576" s="1">
        <f t="shared" si="34"/>
        <v>44.394909070090925</v>
      </c>
      <c r="H576">
        <f t="shared" si="32"/>
        <v>1.0830219969966259E-3</v>
      </c>
      <c r="I576" s="1">
        <f t="shared" si="35"/>
        <v>5268247.6828124868</v>
      </c>
      <c r="J576" s="5">
        <f>I576/$C$3*100</f>
        <v>40.96396075466852</v>
      </c>
      <c r="K576" s="5">
        <f>I576/$C$1*100</f>
        <v>22.734998218841028</v>
      </c>
    </row>
    <row r="577" spans="1:11" x14ac:dyDescent="0.25">
      <c r="A577">
        <v>570</v>
      </c>
      <c r="B577">
        <v>2590</v>
      </c>
      <c r="E577">
        <f>'Methane Generation Model'!$B$17-0.012*'Model Extrapolation'!$B577</f>
        <v>2.7695238906021338</v>
      </c>
      <c r="F577" s="1">
        <f t="shared" si="33"/>
        <v>15.951037762630683</v>
      </c>
      <c r="G577" s="1">
        <f t="shared" si="34"/>
        <v>43.865353847234381</v>
      </c>
      <c r="H577">
        <f t="shared" si="32"/>
        <v>1.0701033996396044E-3</v>
      </c>
      <c r="I577" s="1">
        <f t="shared" si="35"/>
        <v>5268307.4992040964</v>
      </c>
      <c r="J577" s="5">
        <f>I577/$C$3*100</f>
        <v>40.96442586497956</v>
      </c>
      <c r="K577" s="5">
        <f>I577/$C$1*100</f>
        <v>22.735256355063655</v>
      </c>
    </row>
    <row r="578" spans="1:11" x14ac:dyDescent="0.25">
      <c r="A578">
        <v>571</v>
      </c>
      <c r="B578">
        <v>2591</v>
      </c>
      <c r="E578">
        <f>'Methane Generation Model'!$B$17-0.012*'Model Extrapolation'!$B578</f>
        <v>2.7575238906021333</v>
      </c>
      <c r="F578" s="1">
        <f t="shared" si="33"/>
        <v>15.760769204047827</v>
      </c>
      <c r="G578" s="1">
        <f t="shared" si="34"/>
        <v>43.342115311131522</v>
      </c>
      <c r="H578">
        <f t="shared" si="32"/>
        <v>1.0573388990212783E-3</v>
      </c>
      <c r="I578" s="1">
        <f t="shared" si="35"/>
        <v>5268366.6020886116</v>
      </c>
      <c r="J578" s="5">
        <f>I578/$C$3*100</f>
        <v>40.964885427321256</v>
      </c>
      <c r="K578" s="5">
        <f>I578/$C$1*100</f>
        <v>22.735511412163298</v>
      </c>
    </row>
    <row r="579" spans="1:11" x14ac:dyDescent="0.25">
      <c r="A579">
        <v>572</v>
      </c>
      <c r="B579">
        <v>2592</v>
      </c>
      <c r="E579">
        <f>'Methane Generation Model'!$B$17-0.012*'Model Extrapolation'!$B579</f>
        <v>2.7455238906021364</v>
      </c>
      <c r="F579" s="1">
        <f t="shared" si="33"/>
        <v>15.572770223465151</v>
      </c>
      <c r="G579" s="1">
        <f t="shared" si="34"/>
        <v>42.825118114529161</v>
      </c>
      <c r="H579">
        <f t="shared" si="32"/>
        <v>1.0447266570315055E-3</v>
      </c>
      <c r="I579" s="1">
        <f t="shared" si="35"/>
        <v>5268424.9999769488</v>
      </c>
      <c r="J579" s="5">
        <f>I579/$C$3*100</f>
        <v>40.965339507871384</v>
      </c>
      <c r="K579" s="5">
        <f>I579/$C$1*100</f>
        <v>22.735763426868616</v>
      </c>
    </row>
    <row r="580" spans="1:11" x14ac:dyDescent="0.25">
      <c r="A580">
        <v>573</v>
      </c>
      <c r="B580">
        <v>2593</v>
      </c>
      <c r="E580">
        <f>'Methane Generation Model'!$B$17-0.012*'Model Extrapolation'!$B580</f>
        <v>2.733523890602136</v>
      </c>
      <c r="F580" s="1">
        <f t="shared" si="33"/>
        <v>15.387013748704474</v>
      </c>
      <c r="G580" s="1">
        <f t="shared" si="34"/>
        <v>42.314287808937301</v>
      </c>
      <c r="H580">
        <f t="shared" si="32"/>
        <v>1.032264857485638E-3</v>
      </c>
      <c r="I580" s="1">
        <f t="shared" si="35"/>
        <v>5268482.7012785058</v>
      </c>
      <c r="J580" s="5">
        <f>I580/$C$3*100</f>
        <v>40.965788172018321</v>
      </c>
      <c r="K580" s="5">
        <f>I580/$C$1*100</f>
        <v>22.736012435470169</v>
      </c>
    </row>
    <row r="581" spans="1:11" x14ac:dyDescent="0.25">
      <c r="A581">
        <v>574</v>
      </c>
      <c r="B581">
        <v>2594</v>
      </c>
      <c r="E581">
        <f>'Methane Generation Model'!$B$17-0.012*'Model Extrapolation'!$B581</f>
        <v>2.7215238906021355</v>
      </c>
      <c r="F581" s="1">
        <f t="shared" si="33"/>
        <v>15.203473030512498</v>
      </c>
      <c r="G581" s="1">
        <f t="shared" si="34"/>
        <v>41.80955083390937</v>
      </c>
      <c r="H581">
        <f t="shared" si="32"/>
        <v>1.0199517058630105E-3</v>
      </c>
      <c r="I581" s="1">
        <f t="shared" si="35"/>
        <v>5268539.7143023703</v>
      </c>
      <c r="J581" s="5">
        <f>I581/$C$3*100</f>
        <v>40.966231484370489</v>
      </c>
      <c r="K581" s="5">
        <f>I581/$C$1*100</f>
        <v>22.736258473825625</v>
      </c>
    </row>
    <row r="582" spans="1:11" x14ac:dyDescent="0.25">
      <c r="A582">
        <v>575</v>
      </c>
      <c r="B582">
        <v>2595</v>
      </c>
      <c r="E582">
        <f>'Methane Generation Model'!$B$17-0.012*'Model Extrapolation'!$B582</f>
        <v>2.7095238906021351</v>
      </c>
      <c r="F582" s="1">
        <f t="shared" si="33"/>
        <v>15.022121638708642</v>
      </c>
      <c r="G582" s="1">
        <f t="shared" si="34"/>
        <v>41.310834506448764</v>
      </c>
      <c r="H582">
        <f t="shared" si="32"/>
        <v>1.0077854290485122E-3</v>
      </c>
      <c r="I582" s="1">
        <f t="shared" si="35"/>
        <v>5268596.0472585158</v>
      </c>
      <c r="J582" s="5">
        <f>I582/$C$3*100</f>
        <v>40.966669508765641</v>
      </c>
      <c r="K582" s="5">
        <f>I582/$C$1*100</f>
        <v>22.73650157736493</v>
      </c>
    </row>
    <row r="583" spans="1:11" x14ac:dyDescent="0.25">
      <c r="A583">
        <v>576</v>
      </c>
      <c r="B583">
        <v>2596</v>
      </c>
      <c r="E583">
        <f>'Methane Generation Model'!$B$17-0.012*'Model Extrapolation'!$B583</f>
        <v>2.6975238906021346</v>
      </c>
      <c r="F583" s="1">
        <f t="shared" si="33"/>
        <v>14.842933458379113</v>
      </c>
      <c r="G583" s="1">
        <f t="shared" si="34"/>
        <v>40.818067010542563</v>
      </c>
      <c r="H583">
        <f t="shared" ref="H583:H646" si="36">F583/F$7</f>
        <v>9.9576427507725861E-4</v>
      </c>
      <c r="I583" s="1">
        <f t="shared" si="35"/>
        <v>5268651.7082589846</v>
      </c>
      <c r="J583" s="5">
        <f>I583/$C$3*100</f>
        <v>40.967102308280026</v>
      </c>
      <c r="K583" s="5">
        <f>I583/$C$1*100</f>
        <v>22.736741781095411</v>
      </c>
    </row>
    <row r="584" spans="1:11" x14ac:dyDescent="0.25">
      <c r="A584">
        <v>577</v>
      </c>
      <c r="B584">
        <v>2597</v>
      </c>
      <c r="E584">
        <f>'Methane Generation Model'!$B$17-0.012*'Model Extrapolation'!$B584</f>
        <v>2.6855238906021341</v>
      </c>
      <c r="F584" s="1">
        <f t="shared" ref="F584:F647" si="37">EXP(E584)</f>
        <v>14.665882686116301</v>
      </c>
      <c r="G584" s="1">
        <f t="shared" ref="G584:G647" si="38">F584*44/16</f>
        <v>40.331177386819832</v>
      </c>
      <c r="H584">
        <f t="shared" si="36"/>
        <v>9.8388651288230499E-4</v>
      </c>
      <c r="I584" s="1">
        <f t="shared" ref="I584:I647" si="39">I583+F584+G584</f>
        <v>5268706.7053190572</v>
      </c>
      <c r="J584" s="5">
        <f>I584/$C$3*100</f>
        <v>40.967529945237516</v>
      </c>
      <c r="K584" s="5">
        <f>I584/$C$1*100</f>
        <v>22.736979119606822</v>
      </c>
    </row>
    <row r="585" spans="1:11" x14ac:dyDescent="0.25">
      <c r="A585">
        <v>578</v>
      </c>
      <c r="B585">
        <v>2598</v>
      </c>
      <c r="E585">
        <f>'Methane Generation Model'!$B$17-0.012*'Model Extrapolation'!$B585</f>
        <v>2.6735238906021337</v>
      </c>
      <c r="F585" s="1">
        <f t="shared" si="37"/>
        <v>14.490943826303058</v>
      </c>
      <c r="G585" s="1">
        <f t="shared" si="38"/>
        <v>39.850095522333412</v>
      </c>
      <c r="H585">
        <f t="shared" si="36"/>
        <v>9.7215043204537048E-4</v>
      </c>
      <c r="I585" s="1">
        <f t="shared" si="39"/>
        <v>5268761.0463584065</v>
      </c>
      <c r="J585" s="5">
        <f>I585/$C$3*100</f>
        <v>40.96795248121861</v>
      </c>
      <c r="K585" s="5">
        <f>I585/$C$1*100</f>
        <v>22.737213627076329</v>
      </c>
    </row>
    <row r="586" spans="1:11" x14ac:dyDescent="0.25">
      <c r="A586">
        <v>579</v>
      </c>
      <c r="B586">
        <v>2599</v>
      </c>
      <c r="E586">
        <f>'Methane Generation Model'!$B$17-0.012*'Model Extrapolation'!$B586</f>
        <v>2.6615238906021332</v>
      </c>
      <c r="F586" s="1">
        <f t="shared" si="37"/>
        <v>14.318091687441274</v>
      </c>
      <c r="G586" s="1">
        <f t="shared" si="38"/>
        <v>39.374752140463507</v>
      </c>
      <c r="H586">
        <f t="shared" si="36"/>
        <v>9.6055434255053467E-4</v>
      </c>
      <c r="I586" s="1">
        <f t="shared" si="39"/>
        <v>5268814.7392022349</v>
      </c>
      <c r="J586" s="5">
        <f>I586/$C$3*100</f>
        <v>40.968369977069187</v>
      </c>
      <c r="K586" s="5">
        <f>I586/$C$1*100</f>
        <v>22.7374453372734</v>
      </c>
    </row>
    <row r="587" spans="1:11" x14ac:dyDescent="0.25">
      <c r="A587">
        <v>580</v>
      </c>
      <c r="B587">
        <v>2600</v>
      </c>
      <c r="E587">
        <f>'Methane Generation Model'!$B$17-0.012*'Model Extrapolation'!$B587</f>
        <v>2.6495238906021363</v>
      </c>
      <c r="F587" s="1">
        <f t="shared" si="37"/>
        <v>14.147301378524313</v>
      </c>
      <c r="G587" s="1">
        <f t="shared" si="38"/>
        <v>38.905078790941857</v>
      </c>
      <c r="H587">
        <f t="shared" si="36"/>
        <v>9.4909657454087535E-4</v>
      </c>
      <c r="I587" s="1">
        <f t="shared" si="39"/>
        <v>5268867.7915824046</v>
      </c>
      <c r="J587" s="5">
        <f>I587/$C$3*100</f>
        <v>40.968782492909376</v>
      </c>
      <c r="K587" s="5">
        <f>I587/$C$1*100</f>
        <v>22.737674283564704</v>
      </c>
    </row>
    <row r="588" spans="1:11" x14ac:dyDescent="0.25">
      <c r="A588">
        <v>581</v>
      </c>
      <c r="B588">
        <v>2601</v>
      </c>
      <c r="E588">
        <f>'Methane Generation Model'!$B$17-0.012*'Model Extrapolation'!$B588</f>
        <v>2.6375238906021359</v>
      </c>
      <c r="F588" s="1">
        <f t="shared" si="37"/>
        <v>13.978548305452463</v>
      </c>
      <c r="G588" s="1">
        <f t="shared" si="38"/>
        <v>38.441007839994271</v>
      </c>
      <c r="H588">
        <f t="shared" si="36"/>
        <v>9.3777547807799317E-4</v>
      </c>
      <c r="I588" s="1">
        <f t="shared" si="39"/>
        <v>5268920.2111385502</v>
      </c>
      <c r="J588" s="5">
        <f>I588/$C$3*100</f>
        <v>40.969190088142177</v>
      </c>
      <c r="K588" s="5">
        <f>I588/$C$1*100</f>
        <v>22.737900498918908</v>
      </c>
    </row>
    <row r="589" spans="1:11" x14ac:dyDescent="0.25">
      <c r="A589">
        <v>582</v>
      </c>
      <c r="B589">
        <v>2602</v>
      </c>
      <c r="E589">
        <f>'Methane Generation Model'!$B$17-0.012*'Model Extrapolation'!$B589</f>
        <v>2.6255238906021354</v>
      </c>
      <c r="F589" s="1">
        <f t="shared" si="37"/>
        <v>13.811808167491645</v>
      </c>
      <c r="G589" s="1">
        <f t="shared" si="38"/>
        <v>37.982472460602025</v>
      </c>
      <c r="H589">
        <f t="shared" si="36"/>
        <v>9.2658942290443805E-4</v>
      </c>
      <c r="I589" s="1">
        <f t="shared" si="39"/>
        <v>5268972.0054191789</v>
      </c>
      <c r="J589" s="5">
        <f>I589/$C$3*100</f>
        <v>40.969592821462008</v>
      </c>
      <c r="K589" s="5">
        <f>I589/$C$1*100</f>
        <v>22.738124015911414</v>
      </c>
    </row>
    <row r="590" spans="1:11" x14ac:dyDescent="0.25">
      <c r="A590">
        <v>583</v>
      </c>
      <c r="B590">
        <v>2603</v>
      </c>
      <c r="E590">
        <f>'Methane Generation Model'!$B$17-0.012*'Model Extrapolation'!$B590</f>
        <v>2.613523890602135</v>
      </c>
      <c r="F590" s="1">
        <f t="shared" si="37"/>
        <v>13.647056953773866</v>
      </c>
      <c r="G590" s="1">
        <f t="shared" si="38"/>
        <v>37.529406622878135</v>
      </c>
      <c r="H590">
        <f t="shared" si="36"/>
        <v>9.1553679820893547E-4</v>
      </c>
      <c r="I590" s="1">
        <f t="shared" si="39"/>
        <v>5269023.1818827558</v>
      </c>
      <c r="J590" s="5">
        <f>I590/$C$3*100</f>
        <v>40.969990750863161</v>
      </c>
      <c r="K590" s="5">
        <f>I590/$C$1*100</f>
        <v>22.738344866729054</v>
      </c>
    </row>
    <row r="591" spans="1:11" x14ac:dyDescent="0.25">
      <c r="A591">
        <v>584</v>
      </c>
      <c r="B591">
        <v>2604</v>
      </c>
      <c r="E591">
        <f>'Methane Generation Model'!$B$17-0.012*'Model Extrapolation'!$B591</f>
        <v>2.6015238906021345</v>
      </c>
      <c r="F591" s="1">
        <f t="shared" si="37"/>
        <v>13.484270939839657</v>
      </c>
      <c r="G591" s="1">
        <f t="shared" si="38"/>
        <v>37.08174508455906</v>
      </c>
      <c r="H591">
        <f t="shared" si="36"/>
        <v>9.0461601239443011E-4</v>
      </c>
      <c r="I591" s="1">
        <f t="shared" si="39"/>
        <v>5269073.7478987798</v>
      </c>
      <c r="J591" s="5">
        <f>I591/$C$3*100</f>
        <v>40.970383933648144</v>
      </c>
      <c r="K591" s="5">
        <f>I591/$C$1*100</f>
        <v>22.738563083174721</v>
      </c>
    </row>
    <row r="592" spans="1:11" x14ac:dyDescent="0.25">
      <c r="A592">
        <v>585</v>
      </c>
      <c r="B592">
        <v>2605</v>
      </c>
      <c r="E592">
        <f>'Methane Generation Model'!$B$17-0.012*'Model Extrapolation'!$B592</f>
        <v>2.5895238906021341</v>
      </c>
      <c r="F592" s="1">
        <f t="shared" si="37"/>
        <v>13.323426684221717</v>
      </c>
      <c r="G592" s="1">
        <f t="shared" si="38"/>
        <v>36.639423381609724</v>
      </c>
      <c r="H592">
        <f t="shared" si="36"/>
        <v>8.9382549284889343E-4</v>
      </c>
      <c r="I592" s="1">
        <f t="shared" si="39"/>
        <v>5269123.7107488457</v>
      </c>
      <c r="J592" s="5">
        <f>I592/$C$3*100</f>
        <v>40.970772426435978</v>
      </c>
      <c r="K592" s="5">
        <f>I592/$C$1*100</f>
        <v>22.738778696671968</v>
      </c>
    </row>
    <row r="593" spans="1:11" x14ac:dyDescent="0.25">
      <c r="A593">
        <v>586</v>
      </c>
      <c r="B593">
        <v>2606</v>
      </c>
      <c r="E593">
        <f>'Methane Generation Model'!$B$17-0.012*'Model Extrapolation'!$B593</f>
        <v>2.5775238906021336</v>
      </c>
      <c r="F593" s="1">
        <f t="shared" si="37"/>
        <v>13.164501025069299</v>
      </c>
      <c r="G593" s="1">
        <f t="shared" si="38"/>
        <v>36.202377818940576</v>
      </c>
      <c r="H593">
        <f t="shared" si="36"/>
        <v>8.8316368571886511E-4</v>
      </c>
      <c r="I593" s="1">
        <f t="shared" si="39"/>
        <v>5269173.0776276896</v>
      </c>
      <c r="J593" s="5">
        <f>I593/$C$3*100</f>
        <v>40.971156285170288</v>
      </c>
      <c r="K593" s="5">
        <f>I593/$C$1*100</f>
        <v>22.738991738269508</v>
      </c>
    </row>
    <row r="594" spans="1:11" x14ac:dyDescent="0.25">
      <c r="A594">
        <v>587</v>
      </c>
      <c r="B594">
        <v>2607</v>
      </c>
      <c r="E594">
        <f>'Methane Generation Model'!$B$17-0.012*'Model Extrapolation'!$B594</f>
        <v>2.5655238906021367</v>
      </c>
      <c r="F594" s="1">
        <f t="shared" si="37"/>
        <v>13.007471076812902</v>
      </c>
      <c r="G594" s="1">
        <f t="shared" si="38"/>
        <v>35.770545461235479</v>
      </c>
      <c r="H594">
        <f t="shared" si="36"/>
        <v>8.7262905568569736E-4</v>
      </c>
      <c r="I594" s="1">
        <f t="shared" si="39"/>
        <v>5269221.8556442279</v>
      </c>
      <c r="J594" s="5">
        <f>I594/$C$3*100</f>
        <v>40.97153556512739</v>
      </c>
      <c r="K594" s="5">
        <f>I594/$C$1*100</f>
        <v>22.739202238645703</v>
      </c>
    </row>
    <row r="595" spans="1:11" x14ac:dyDescent="0.25">
      <c r="A595">
        <v>588</v>
      </c>
      <c r="B595">
        <v>2608</v>
      </c>
      <c r="E595">
        <f>'Methane Generation Model'!$B$17-0.012*'Model Extrapolation'!$B595</f>
        <v>2.5535238906021362</v>
      </c>
      <c r="F595" s="1">
        <f t="shared" si="37"/>
        <v>12.852314226868538</v>
      </c>
      <c r="G595" s="1">
        <f t="shared" si="38"/>
        <v>35.34386412388848</v>
      </c>
      <c r="H595">
        <f t="shared" si="36"/>
        <v>8.6222008574445561E-4</v>
      </c>
      <c r="I595" s="1">
        <f t="shared" si="39"/>
        <v>5269270.0518225795</v>
      </c>
      <c r="J595" s="5">
        <f>I595/$C$3*100</f>
        <v>40.971910320924273</v>
      </c>
      <c r="K595" s="5">
        <f>I595/$C$1*100</f>
        <v>22.73941022811297</v>
      </c>
    </row>
    <row r="596" spans="1:11" x14ac:dyDescent="0.25">
      <c r="A596">
        <v>589</v>
      </c>
      <c r="B596">
        <v>2609</v>
      </c>
      <c r="E596">
        <f>'Methane Generation Model'!$B$17-0.012*'Model Extrapolation'!$B596</f>
        <v>2.5415238906021358</v>
      </c>
      <c r="F596" s="1">
        <f t="shared" si="37"/>
        <v>12.699008132381749</v>
      </c>
      <c r="G596" s="1">
        <f t="shared" si="38"/>
        <v>34.92227236404981</v>
      </c>
      <c r="H596">
        <f t="shared" si="36"/>
        <v>8.5193527698548442E-4</v>
      </c>
      <c r="I596" s="1">
        <f t="shared" si="39"/>
        <v>5269317.6731030755</v>
      </c>
      <c r="J596" s="5">
        <f>I596/$C$3*100</f>
        <v>40.972280606526382</v>
      </c>
      <c r="K596" s="5">
        <f>I596/$C$1*100</f>
        <v>22.739615736622142</v>
      </c>
    </row>
    <row r="597" spans="1:11" x14ac:dyDescent="0.25">
      <c r="A597">
        <v>590</v>
      </c>
      <c r="B597">
        <v>2610</v>
      </c>
      <c r="E597">
        <f>'Methane Generation Model'!$B$17-0.012*'Model Extrapolation'!$B597</f>
        <v>2.5295238906021353</v>
      </c>
      <c r="F597" s="1">
        <f t="shared" si="37"/>
        <v>12.547530717010016</v>
      </c>
      <c r="G597" s="1">
        <f t="shared" si="38"/>
        <v>34.505709471777543</v>
      </c>
      <c r="H597">
        <f t="shared" si="36"/>
        <v>8.4177314837855053E-4</v>
      </c>
      <c r="I597" s="1">
        <f t="shared" si="39"/>
        <v>5269364.7263432648</v>
      </c>
      <c r="J597" s="5">
        <f>I597/$C$3*100</f>
        <v>40.972646475255523</v>
      </c>
      <c r="K597" s="5">
        <f>I597/$C$1*100</f>
        <v>22.739818793766815</v>
      </c>
    </row>
    <row r="598" spans="1:11" x14ac:dyDescent="0.25">
      <c r="A598">
        <v>591</v>
      </c>
      <c r="B598">
        <v>2611</v>
      </c>
      <c r="E598">
        <f>'Methane Generation Model'!$B$17-0.012*'Model Extrapolation'!$B598</f>
        <v>2.5175238906021349</v>
      </c>
      <c r="F598" s="1">
        <f t="shared" si="37"/>
        <v>12.397860167743767</v>
      </c>
      <c r="G598" s="1">
        <f t="shared" si="38"/>
        <v>34.09411546129536</v>
      </c>
      <c r="H598">
        <f t="shared" si="36"/>
        <v>8.3173223655957397E-4</v>
      </c>
      <c r="I598" s="1">
        <f t="shared" si="39"/>
        <v>5269411.2183188936</v>
      </c>
      <c r="J598" s="5">
        <f>I598/$C$3*100</f>
        <v>40.973007979797401</v>
      </c>
      <c r="K598" s="5">
        <f>I598/$C$1*100</f>
        <v>22.740019428787555</v>
      </c>
    </row>
    <row r="599" spans="1:11" x14ac:dyDescent="0.25">
      <c r="A599">
        <v>592</v>
      </c>
      <c r="B599">
        <v>2612</v>
      </c>
      <c r="E599">
        <f>'Methane Generation Model'!$B$17-0.012*'Model Extrapolation'!$B599</f>
        <v>2.5055238906021344</v>
      </c>
      <c r="F599" s="1">
        <f t="shared" si="37"/>
        <v>12.24997493176528</v>
      </c>
      <c r="G599" s="1">
        <f t="shared" si="38"/>
        <v>33.68743106235452</v>
      </c>
      <c r="H599">
        <f t="shared" si="36"/>
        <v>8.2181109561990228E-4</v>
      </c>
      <c r="I599" s="1">
        <f t="shared" si="39"/>
        <v>5269457.1557248877</v>
      </c>
      <c r="J599" s="5">
        <f>I599/$C$3*100</f>
        <v>40.973365172209306</v>
      </c>
      <c r="K599" s="5">
        <f>I599/$C$1*100</f>
        <v>22.740217670576161</v>
      </c>
    </row>
    <row r="600" spans="1:11" x14ac:dyDescent="0.25">
      <c r="A600">
        <v>593</v>
      </c>
      <c r="B600">
        <v>2613</v>
      </c>
      <c r="E600">
        <f>'Methane Generation Model'!$B$17-0.012*'Model Extrapolation'!$B600</f>
        <v>2.493523890602134</v>
      </c>
      <c r="F600" s="1">
        <f t="shared" si="37"/>
        <v>12.103853713345027</v>
      </c>
      <c r="G600" s="1">
        <f t="shared" si="38"/>
        <v>33.28559771169882</v>
      </c>
      <c r="H600">
        <f t="shared" si="36"/>
        <v>8.1200829689809641E-4</v>
      </c>
      <c r="I600" s="1">
        <f t="shared" si="39"/>
        <v>5269502.5451763133</v>
      </c>
      <c r="J600" s="5">
        <f>I600/$C$3*100</f>
        <v>40.973718103927553</v>
      </c>
      <c r="K600" s="5">
        <f>I600/$C$1*100</f>
        <v>22.74041354767979</v>
      </c>
    </row>
    <row r="601" spans="1:11" x14ac:dyDescent="0.25">
      <c r="A601">
        <v>594</v>
      </c>
      <c r="B601">
        <v>2614</v>
      </c>
      <c r="E601">
        <f>'Methane Generation Model'!$B$17-0.012*'Model Extrapolation'!$B601</f>
        <v>2.4815238906021335</v>
      </c>
      <c r="F601" s="1">
        <f t="shared" si="37"/>
        <v>11.959475470775052</v>
      </c>
      <c r="G601" s="1">
        <f t="shared" si="38"/>
        <v>32.888557544631396</v>
      </c>
      <c r="H601">
        <f t="shared" si="36"/>
        <v>8.0232242877420067E-4</v>
      </c>
      <c r="I601" s="1">
        <f t="shared" si="39"/>
        <v>5269547.3932093289</v>
      </c>
      <c r="J601" s="5">
        <f>I601/$C$3*100</f>
        <v>40.974066825774926</v>
      </c>
      <c r="K601" s="5">
        <f>I601/$C$1*100</f>
        <v>22.740607088305083</v>
      </c>
    </row>
    <row r="602" spans="1:11" x14ac:dyDescent="0.25">
      <c r="A602">
        <v>595</v>
      </c>
      <c r="B602">
        <v>2615</v>
      </c>
      <c r="E602">
        <f>'Methane Generation Model'!$B$17-0.012*'Model Extrapolation'!$B602</f>
        <v>2.4695238906021366</v>
      </c>
      <c r="F602" s="1">
        <f t="shared" si="37"/>
        <v>11.816819413338987</v>
      </c>
      <c r="G602" s="1">
        <f t="shared" si="38"/>
        <v>32.496253386682213</v>
      </c>
      <c r="H602">
        <f t="shared" si="36"/>
        <v>7.9275209646647129E-4</v>
      </c>
      <c r="I602" s="1">
        <f t="shared" si="39"/>
        <v>5269591.7062821295</v>
      </c>
      <c r="J602" s="5">
        <f>I602/$C$3*100</f>
        <v>40.974411387967976</v>
      </c>
      <c r="K602" s="5">
        <f>I602/$C$1*100</f>
        <v>22.740798320322227</v>
      </c>
    </row>
    <row r="603" spans="1:11" x14ac:dyDescent="0.25">
      <c r="A603">
        <v>596</v>
      </c>
      <c r="B603">
        <v>2616</v>
      </c>
      <c r="E603">
        <f>'Methane Generation Model'!$B$17-0.012*'Model Extrapolation'!$B603</f>
        <v>2.4575238906021362</v>
      </c>
      <c r="F603" s="1">
        <f t="shared" si="37"/>
        <v>11.675864998317961</v>
      </c>
      <c r="G603" s="1">
        <f t="shared" si="38"/>
        <v>32.108628745374389</v>
      </c>
      <c r="H603">
        <f t="shared" si="36"/>
        <v>7.8329592183051236E-4</v>
      </c>
      <c r="I603" s="1">
        <f t="shared" si="39"/>
        <v>5269635.490775873</v>
      </c>
      <c r="J603" s="5">
        <f>I603/$C$3*100</f>
        <v>40.974751840124249</v>
      </c>
      <c r="K603" s="5">
        <f>I603/$C$1*100</f>
        <v>22.740987271268956</v>
      </c>
    </row>
    <row r="604" spans="1:11" x14ac:dyDescent="0.25">
      <c r="A604">
        <v>597</v>
      </c>
      <c r="B604">
        <v>2617</v>
      </c>
      <c r="E604">
        <f>'Methane Generation Model'!$B$17-0.012*'Model Extrapolation'!$B604</f>
        <v>2.4455238906021357</v>
      </c>
      <c r="F604" s="1">
        <f t="shared" si="37"/>
        <v>11.536591928032683</v>
      </c>
      <c r="G604" s="1">
        <f t="shared" si="38"/>
        <v>31.725627802089878</v>
      </c>
      <c r="H604">
        <f t="shared" si="36"/>
        <v>7.7395254316083874E-4</v>
      </c>
      <c r="I604" s="1">
        <f t="shared" si="39"/>
        <v>5269678.7529956037</v>
      </c>
      <c r="J604" s="5">
        <f>I604/$C$3*100</f>
        <v>40.975088231269446</v>
      </c>
      <c r="K604" s="5">
        <f>I604/$C$1*100</f>
        <v>22.741173968354541</v>
      </c>
    </row>
    <row r="605" spans="1:11" x14ac:dyDescent="0.25">
      <c r="A605">
        <v>598</v>
      </c>
      <c r="B605">
        <v>2618</v>
      </c>
      <c r="E605">
        <f>'Methane Generation Model'!$B$17-0.012*'Model Extrapolation'!$B605</f>
        <v>2.4335238906021353</v>
      </c>
      <c r="F605" s="1">
        <f t="shared" si="37"/>
        <v>11.398980146920369</v>
      </c>
      <c r="G605" s="1">
        <f t="shared" si="38"/>
        <v>31.347195404031016</v>
      </c>
      <c r="H605">
        <f t="shared" si="36"/>
        <v>7.6472061499477677E-4</v>
      </c>
      <c r="I605" s="1">
        <f t="shared" si="39"/>
        <v>5269721.4991711546</v>
      </c>
      <c r="J605" s="5">
        <f>I605/$C$3*100</f>
        <v>40.975420609844463</v>
      </c>
      <c r="K605" s="5">
        <f>I605/$C$1*100</f>
        <v>22.741358438463681</v>
      </c>
    </row>
    <row r="606" spans="1:11" x14ac:dyDescent="0.25">
      <c r="A606">
        <v>599</v>
      </c>
      <c r="B606">
        <v>2619</v>
      </c>
      <c r="E606">
        <f>'Methane Generation Model'!$B$17-0.012*'Model Extrapolation'!$B606</f>
        <v>2.4215238906021348</v>
      </c>
      <c r="F606" s="1">
        <f t="shared" si="37"/>
        <v>11.263009838646745</v>
      </c>
      <c r="G606" s="1">
        <f t="shared" si="38"/>
        <v>30.973277056278548</v>
      </c>
      <c r="H606">
        <f t="shared" si="36"/>
        <v>7.5559880791871772E-4</v>
      </c>
      <c r="I606" s="1">
        <f t="shared" si="39"/>
        <v>5269763.7354580499</v>
      </c>
      <c r="J606" s="5">
        <f>I606/$C$3*100</f>
        <v>40.97574902371241</v>
      </c>
      <c r="K606" s="5">
        <f>I606/$C$1*100</f>
        <v>22.741540708160386</v>
      </c>
    </row>
    <row r="607" spans="1:11" x14ac:dyDescent="0.25">
      <c r="A607">
        <v>600</v>
      </c>
      <c r="B607">
        <v>2620</v>
      </c>
      <c r="E607">
        <f>'Methane Generation Model'!$B$17-0.012*'Model Extrapolation'!$B607</f>
        <v>2.4095238906021343</v>
      </c>
      <c r="F607" s="1">
        <f t="shared" si="37"/>
        <v>11.12866142325246</v>
      </c>
      <c r="G607" s="1">
        <f t="shared" si="38"/>
        <v>30.603818913944266</v>
      </c>
      <c r="H607">
        <f t="shared" si="36"/>
        <v>7.4658580837667985E-4</v>
      </c>
      <c r="I607" s="1">
        <f t="shared" si="39"/>
        <v>5269805.4679383868</v>
      </c>
      <c r="J607" s="5">
        <f>I607/$C$3*100</f>
        <v>40.976073520165436</v>
      </c>
      <c r="K607" s="5">
        <f>I607/$C$1*100</f>
        <v>22.741720803691816</v>
      </c>
    </row>
    <row r="608" spans="1:11" x14ac:dyDescent="0.25">
      <c r="A608">
        <v>601</v>
      </c>
      <c r="B608">
        <v>2621</v>
      </c>
      <c r="E608">
        <f>'Methane Generation Model'!$B$17-0.012*'Model Extrapolation'!$B608</f>
        <v>2.3975238906021339</v>
      </c>
      <c r="F608" s="1">
        <f t="shared" si="37"/>
        <v>10.995915554333543</v>
      </c>
      <c r="G608" s="1">
        <f t="shared" si="38"/>
        <v>30.238767774417241</v>
      </c>
      <c r="H608">
        <f t="shared" si="36"/>
        <v>7.3768031848115475E-4</v>
      </c>
      <c r="I608" s="1">
        <f t="shared" si="39"/>
        <v>5269846.7026217161</v>
      </c>
      <c r="J608" s="5">
        <f>I608/$C$3*100</f>
        <v>40.976394145931593</v>
      </c>
      <c r="K608" s="5">
        <f>I608/$C$1*100</f>
        <v>22.741898750992036</v>
      </c>
    </row>
    <row r="609" spans="1:11" x14ac:dyDescent="0.25">
      <c r="A609">
        <v>602</v>
      </c>
      <c r="B609">
        <v>2622</v>
      </c>
      <c r="E609">
        <f>'Methane Generation Model'!$B$17-0.012*'Model Extrapolation'!$B609</f>
        <v>2.3855238906021334</v>
      </c>
      <c r="F609" s="1">
        <f t="shared" si="37"/>
        <v>10.864753116255484</v>
      </c>
      <c r="G609" s="1">
        <f t="shared" si="38"/>
        <v>29.878071069702582</v>
      </c>
      <c r="H609">
        <f t="shared" si="36"/>
        <v>7.288810558262088E-4</v>
      </c>
      <c r="I609" s="1">
        <f t="shared" si="39"/>
        <v>5269887.4454459017</v>
      </c>
      <c r="J609" s="5">
        <f>I609/$C$3*100</f>
        <v>40.976710947181552</v>
      </c>
      <c r="K609" s="5">
        <f>I609/$C$1*100</f>
        <v>22.742074575685759</v>
      </c>
    </row>
    <row r="610" spans="1:11" x14ac:dyDescent="0.25">
      <c r="A610">
        <v>603</v>
      </c>
      <c r="B610">
        <v>2623</v>
      </c>
      <c r="E610">
        <f>'Methane Generation Model'!$B$17-0.012*'Model Extrapolation'!$B610</f>
        <v>2.3735238906021365</v>
      </c>
      <c r="F610" s="1">
        <f t="shared" si="37"/>
        <v>10.735155221400587</v>
      </c>
      <c r="G610" s="1">
        <f t="shared" si="38"/>
        <v>29.521676858851617</v>
      </c>
      <c r="H610">
        <f t="shared" si="36"/>
        <v>7.2018675330281676E-4</v>
      </c>
      <c r="I610" s="1">
        <f t="shared" si="39"/>
        <v>5269927.7022779817</v>
      </c>
      <c r="J610" s="5">
        <f>I610/$C$3*100</f>
        <v>40.977023969535225</v>
      </c>
      <c r="K610" s="5">
        <f>I610/$C$1*100</f>
        <v>22.742248303092051</v>
      </c>
    </row>
    <row r="611" spans="1:11" x14ac:dyDescent="0.25">
      <c r="A611">
        <v>604</v>
      </c>
      <c r="B611">
        <v>2624</v>
      </c>
      <c r="E611">
        <f>'Methane Generation Model'!$B$17-0.012*'Model Extrapolation'!$B611</f>
        <v>2.3615238906021361</v>
      </c>
      <c r="F611" s="1">
        <f t="shared" si="37"/>
        <v>10.60710320744797</v>
      </c>
      <c r="G611" s="1">
        <f t="shared" si="38"/>
        <v>29.169533820481917</v>
      </c>
      <c r="H611">
        <f t="shared" si="36"/>
        <v>7.1159615891638645E-4</v>
      </c>
      <c r="I611" s="1">
        <f t="shared" si="39"/>
        <v>5269967.4789150096</v>
      </c>
      <c r="J611" s="5">
        <f>I611/$C$3*100</f>
        <v>40.977333258068391</v>
      </c>
      <c r="K611" s="5">
        <f>I611/$C$1*100</f>
        <v>22.742419958227959</v>
      </c>
    </row>
    <row r="612" spans="1:11" x14ac:dyDescent="0.25">
      <c r="A612">
        <v>605</v>
      </c>
      <c r="B612">
        <v>2625</v>
      </c>
      <c r="E612">
        <f>'Methane Generation Model'!$B$17-0.012*'Model Extrapolation'!$B612</f>
        <v>2.3495238906021356</v>
      </c>
      <c r="F612" s="1">
        <f t="shared" si="37"/>
        <v>10.480578634686388</v>
      </c>
      <c r="G612" s="1">
        <f t="shared" si="38"/>
        <v>28.821591245387566</v>
      </c>
      <c r="H612">
        <f t="shared" si="36"/>
        <v>7.0310803560648416E-4</v>
      </c>
      <c r="I612" s="1">
        <f t="shared" si="39"/>
        <v>5270006.7810848895</v>
      </c>
      <c r="J612" s="5">
        <f>I612/$C$3*100</f>
        <v>40.977638857319121</v>
      </c>
      <c r="K612" s="5">
        <f>I612/$C$1*100</f>
        <v>22.742589565812114</v>
      </c>
    </row>
    <row r="613" spans="1:11" x14ac:dyDescent="0.25">
      <c r="A613">
        <v>606</v>
      </c>
      <c r="B613">
        <v>2626</v>
      </c>
      <c r="E613">
        <f>'Methane Generation Model'!$B$17-0.012*'Model Extrapolation'!$B613</f>
        <v>2.3375238906021352</v>
      </c>
      <c r="F613" s="1">
        <f t="shared" si="37"/>
        <v>10.355563283358729</v>
      </c>
      <c r="G613" s="1">
        <f t="shared" si="38"/>
        <v>28.477799029236504</v>
      </c>
      <c r="H613">
        <f t="shared" si="36"/>
        <v>6.9472116106868576E-4</v>
      </c>
      <c r="I613" s="1">
        <f t="shared" si="39"/>
        <v>5270045.6144472016</v>
      </c>
      <c r="J613" s="5">
        <f>I613/$C$3*100</f>
        <v>40.977940811294239</v>
      </c>
      <c r="K613" s="5">
        <f>I613/$C$1*100</f>
        <v>22.742757150268304</v>
      </c>
    </row>
    <row r="614" spans="1:11" x14ac:dyDescent="0.25">
      <c r="A614">
        <v>607</v>
      </c>
      <c r="B614">
        <v>2627</v>
      </c>
      <c r="E614">
        <f>'Methane Generation Model'!$B$17-0.012*'Model Extrapolation'!$B614</f>
        <v>2.3255238906021347</v>
      </c>
      <c r="F614" s="1">
        <f t="shared" si="37"/>
        <v>10.232039151038371</v>
      </c>
      <c r="G614" s="1">
        <f t="shared" si="38"/>
        <v>28.13810766535552</v>
      </c>
      <c r="H614">
        <f t="shared" si="36"/>
        <v>6.8643432757856517E-4</v>
      </c>
      <c r="I614" s="1">
        <f t="shared" si="39"/>
        <v>5270083.9845940182</v>
      </c>
      <c r="J614" s="5">
        <f>I614/$C$3*100</f>
        <v>40.978239163475642</v>
      </c>
      <c r="K614" s="5">
        <f>I614/$C$1*100</f>
        <v>22.742922735728982</v>
      </c>
    </row>
    <row r="615" spans="1:11" x14ac:dyDescent="0.25">
      <c r="A615">
        <v>608</v>
      </c>
      <c r="B615">
        <v>2628</v>
      </c>
      <c r="E615">
        <f>'Methane Generation Model'!$B$17-0.012*'Model Extrapolation'!$B615</f>
        <v>2.3135238906021343</v>
      </c>
      <c r="F615" s="1">
        <f t="shared" si="37"/>
        <v>10.109988450036813</v>
      </c>
      <c r="G615" s="1">
        <f t="shared" si="38"/>
        <v>27.802468237601236</v>
      </c>
      <c r="H615">
        <f t="shared" si="36"/>
        <v>6.7824634181778011E-4</v>
      </c>
      <c r="I615" s="1">
        <f t="shared" si="39"/>
        <v>5270121.8970507057</v>
      </c>
      <c r="J615" s="5">
        <f>I615/$C$3*100</f>
        <v>40.97853395682656</v>
      </c>
      <c r="K615" s="5">
        <f>I615/$C$1*100</f>
        <v>22.743086346038737</v>
      </c>
    </row>
    <row r="616" spans="1:11" x14ac:dyDescent="0.25">
      <c r="A616">
        <v>609</v>
      </c>
      <c r="B616">
        <v>2629</v>
      </c>
      <c r="E616">
        <f>'Methane Generation Model'!$B$17-0.012*'Model Extrapolation'!$B616</f>
        <v>2.3015238906021338</v>
      </c>
      <c r="F616" s="1">
        <f t="shared" si="37"/>
        <v>9.9893936048422027</v>
      </c>
      <c r="G616" s="1">
        <f t="shared" si="38"/>
        <v>27.470832413316057</v>
      </c>
      <c r="H616">
        <f t="shared" si="36"/>
        <v>6.70156024702232E-4</v>
      </c>
      <c r="I616" s="1">
        <f t="shared" si="39"/>
        <v>5270159.3572767237</v>
      </c>
      <c r="J616" s="5">
        <f>I616/$C$3*100</f>
        <v>40.978825233797735</v>
      </c>
      <c r="K616" s="5">
        <f>I616/$C$1*100</f>
        <v>22.743248004757742</v>
      </c>
    </row>
    <row r="617" spans="1:11" x14ac:dyDescent="0.25">
      <c r="A617">
        <v>610</v>
      </c>
      <c r="B617">
        <v>2630</v>
      </c>
      <c r="E617">
        <f>'Methane Generation Model'!$B$17-0.012*'Model Extrapolation'!$B617</f>
        <v>2.2895238906021333</v>
      </c>
      <c r="F617" s="1">
        <f t="shared" si="37"/>
        <v>9.8702372495884454</v>
      </c>
      <c r="G617" s="1">
        <f t="shared" si="38"/>
        <v>27.143152436368226</v>
      </c>
      <c r="H617">
        <f t="shared" si="36"/>
        <v>6.6216221121227629E-4</v>
      </c>
      <c r="I617" s="1">
        <f t="shared" si="39"/>
        <v>5270196.3706664098</v>
      </c>
      <c r="J617" s="5">
        <f>I617/$C$3*100</f>
        <v>40.979113036333565</v>
      </c>
      <c r="K617" s="5">
        <f>I617/$C$1*100</f>
        <v>22.743407735165128</v>
      </c>
    </row>
    <row r="618" spans="1:11" x14ac:dyDescent="0.25">
      <c r="A618">
        <v>611</v>
      </c>
      <c r="B618">
        <v>2631</v>
      </c>
      <c r="E618">
        <f>'Methane Generation Model'!$B$17-0.012*'Model Extrapolation'!$B618</f>
        <v>2.2775238906021364</v>
      </c>
      <c r="F618" s="1">
        <f t="shared" si="37"/>
        <v>9.7525022255545171</v>
      </c>
      <c r="G618" s="1">
        <f t="shared" si="38"/>
        <v>26.819381120274922</v>
      </c>
      <c r="H618">
        <f t="shared" si="36"/>
        <v>6.5426375022495939E-4</v>
      </c>
      <c r="I618" s="1">
        <f t="shared" si="39"/>
        <v>5270232.9425497558</v>
      </c>
      <c r="J618" s="5">
        <f>I618/$C$3*100</f>
        <v>40.97939740587811</v>
      </c>
      <c r="K618" s="5">
        <f>I618/$C$1*100</f>
        <v>22.743565560262351</v>
      </c>
    </row>
    <row r="619" spans="1:11" x14ac:dyDescent="0.25">
      <c r="A619">
        <v>612</v>
      </c>
      <c r="B619">
        <v>2632</v>
      </c>
      <c r="E619">
        <f>'Methane Generation Model'!$B$17-0.012*'Model Extrapolation'!$B619</f>
        <v>2.265523890602136</v>
      </c>
      <c r="F619" s="1">
        <f t="shared" si="37"/>
        <v>9.6361715786934354</v>
      </c>
      <c r="G619" s="1">
        <f t="shared" si="38"/>
        <v>26.499471841406947</v>
      </c>
      <c r="H619">
        <f t="shared" si="36"/>
        <v>6.4645950434824551E-4</v>
      </c>
      <c r="I619" s="1">
        <f t="shared" si="39"/>
        <v>5270269.0781931756</v>
      </c>
      <c r="J619" s="5">
        <f>I619/$C$3*100</f>
        <v>40.979678383381071</v>
      </c>
      <c r="K619" s="5">
        <f>I619/$C$1*100</f>
        <v>22.743721502776491</v>
      </c>
    </row>
    <row r="620" spans="1:11" x14ac:dyDescent="0.25">
      <c r="A620">
        <v>613</v>
      </c>
      <c r="B620">
        <v>2633</v>
      </c>
      <c r="E620">
        <f>'Methane Generation Model'!$B$17-0.012*'Model Extrapolation'!$B620</f>
        <v>2.2535238906021355</v>
      </c>
      <c r="F620" s="1">
        <f t="shared" si="37"/>
        <v>9.5212285571910726</v>
      </c>
      <c r="G620" s="1">
        <f t="shared" si="38"/>
        <v>26.183378532275448</v>
      </c>
      <c r="H620">
        <f t="shared" si="36"/>
        <v>6.3874834975724537E-4</v>
      </c>
      <c r="I620" s="1">
        <f t="shared" si="39"/>
        <v>5270304.7828002656</v>
      </c>
      <c r="J620" s="5">
        <f>I620/$C$3*100</f>
        <v>40.979956009303706</v>
      </c>
      <c r="K620" s="5">
        <f>I620/$C$1*100</f>
        <v>22.743875585163554</v>
      </c>
    </row>
    <row r="621" spans="1:11" x14ac:dyDescent="0.25">
      <c r="A621">
        <v>614</v>
      </c>
      <c r="B621">
        <v>2634</v>
      </c>
      <c r="E621">
        <f>'Methane Generation Model'!$B$17-0.012*'Model Extrapolation'!$B621</f>
        <v>2.2415238906021351</v>
      </c>
      <c r="F621" s="1">
        <f t="shared" si="37"/>
        <v>9.4076566090537064</v>
      </c>
      <c r="G621" s="1">
        <f t="shared" si="38"/>
        <v>25.871055674897693</v>
      </c>
      <c r="H621">
        <f t="shared" si="36"/>
        <v>6.3112917603237262E-4</v>
      </c>
      <c r="I621" s="1">
        <f t="shared" si="39"/>
        <v>5270340.0615125494</v>
      </c>
      <c r="J621" s="5">
        <f>I621/$C$3*100</f>
        <v>40.980230323624603</v>
      </c>
      <c r="K621" s="5">
        <f>I621/$C$1*100</f>
        <v>22.744027829611657</v>
      </c>
    </row>
    <row r="622" spans="1:11" x14ac:dyDescent="0.25">
      <c r="A622">
        <v>615</v>
      </c>
      <c r="B622">
        <v>2635</v>
      </c>
      <c r="E622">
        <f>'Methane Generation Model'!$B$17-0.012*'Model Extrapolation'!$B622</f>
        <v>2.2295238906021346</v>
      </c>
      <c r="F622" s="1">
        <f t="shared" si="37"/>
        <v>9.2954393797245523</v>
      </c>
      <c r="G622" s="1">
        <f t="shared" si="38"/>
        <v>25.562458294242518</v>
      </c>
      <c r="H622">
        <f t="shared" si="36"/>
        <v>6.2360088599944501E-4</v>
      </c>
      <c r="I622" s="1">
        <f t="shared" si="39"/>
        <v>5270374.9194102231</v>
      </c>
      <c r="J622" s="5">
        <f>I622/$C$3*100</f>
        <v>40.980501365845527</v>
      </c>
      <c r="K622" s="5">
        <f>I622/$C$1*100</f>
        <v>22.744178258044268</v>
      </c>
    </row>
    <row r="623" spans="1:11" x14ac:dyDescent="0.25">
      <c r="A623">
        <v>616</v>
      </c>
      <c r="B623">
        <v>2636</v>
      </c>
      <c r="E623">
        <f>'Methane Generation Model'!$B$17-0.012*'Model Extrapolation'!$B623</f>
        <v>2.2175238906021342</v>
      </c>
      <c r="F623" s="1">
        <f t="shared" si="37"/>
        <v>9.1845607097286752</v>
      </c>
      <c r="G623" s="1">
        <f t="shared" si="38"/>
        <v>25.257541951753858</v>
      </c>
      <c r="H623">
        <f t="shared" si="36"/>
        <v>6.1616239557168886E-4</v>
      </c>
      <c r="I623" s="1">
        <f t="shared" si="39"/>
        <v>5270409.3615128845</v>
      </c>
      <c r="J623" s="5">
        <f>I623/$C$3*100</f>
        <v>40.980769174997008</v>
      </c>
      <c r="K623" s="5">
        <f>I623/$C$1*100</f>
        <v>22.74432689212334</v>
      </c>
    </row>
    <row r="624" spans="1:11" x14ac:dyDescent="0.25">
      <c r="A624">
        <v>617</v>
      </c>
      <c r="B624">
        <v>2637</v>
      </c>
      <c r="E624">
        <f>'Methane Generation Model'!$B$17-0.012*'Model Extrapolation'!$B624</f>
        <v>2.2055238906021337</v>
      </c>
      <c r="F624" s="1">
        <f t="shared" si="37"/>
        <v>9.0750046323459976</v>
      </c>
      <c r="G624" s="1">
        <f t="shared" si="38"/>
        <v>24.956262738951494</v>
      </c>
      <c r="H624">
        <f t="shared" si="36"/>
        <v>6.0881263359362876E-4</v>
      </c>
      <c r="I624" s="1">
        <f t="shared" si="39"/>
        <v>5270443.3927802565</v>
      </c>
      <c r="J624" s="5">
        <f>I624/$C$3*100</f>
        <v>40.981033789644037</v>
      </c>
      <c r="K624" s="5">
        <f>I624/$C$1*100</f>
        <v>22.744473753252439</v>
      </c>
    </row>
    <row r="625" spans="1:11" x14ac:dyDescent="0.25">
      <c r="A625">
        <v>618</v>
      </c>
      <c r="B625">
        <v>2638</v>
      </c>
      <c r="E625">
        <f>'Methane Generation Model'!$B$17-0.012*'Model Extrapolation'!$B625</f>
        <v>2.1935238906021333</v>
      </c>
      <c r="F625" s="1">
        <f t="shared" si="37"/>
        <v>8.9667553713120594</v>
      </c>
      <c r="G625" s="1">
        <f t="shared" si="38"/>
        <v>24.658577271108165</v>
      </c>
      <c r="H625">
        <f t="shared" si="36"/>
        <v>6.0155054168683933E-4</v>
      </c>
      <c r="I625" s="1">
        <f t="shared" si="39"/>
        <v>5270477.0181128988</v>
      </c>
      <c r="J625" s="5">
        <f>I625/$C$3*100</f>
        <v>40.981295247891566</v>
      </c>
      <c r="K625" s="5">
        <f>I625/$C$1*100</f>
        <v>22.74461886257982</v>
      </c>
    </row>
    <row r="626" spans="1:11" x14ac:dyDescent="0.25">
      <c r="A626">
        <v>619</v>
      </c>
      <c r="B626">
        <v>2639</v>
      </c>
      <c r="E626">
        <f>'Methane Generation Model'!$B$17-0.012*'Model Extrapolation'!$B626</f>
        <v>2.1815238906021364</v>
      </c>
      <c r="F626" s="1">
        <f t="shared" si="37"/>
        <v>8.8597973385462492</v>
      </c>
      <c r="G626" s="1">
        <f t="shared" si="38"/>
        <v>24.364442681002185</v>
      </c>
      <c r="H626">
        <f t="shared" si="36"/>
        <v>5.9437507409753937E-4</v>
      </c>
      <c r="I626" s="1">
        <f t="shared" si="39"/>
        <v>5270510.2423529187</v>
      </c>
      <c r="J626" s="5">
        <f>I626/$C$3*100</f>
        <v>40.98155358739006</v>
      </c>
      <c r="K626" s="5">
        <f>I626/$C$1*100</f>
        <v>22.744762241001482</v>
      </c>
    </row>
    <row r="627" spans="1:11" x14ac:dyDescent="0.25">
      <c r="A627">
        <v>620</v>
      </c>
      <c r="B627">
        <v>2640</v>
      </c>
      <c r="E627">
        <f>'Methane Generation Model'!$B$17-0.012*'Model Extrapolation'!$B627</f>
        <v>2.1695238906021359</v>
      </c>
      <c r="F627" s="1">
        <f t="shared" si="37"/>
        <v>8.7541151319069623</v>
      </c>
      <c r="G627" s="1">
        <f t="shared" si="38"/>
        <v>24.073816612744146</v>
      </c>
      <c r="H627">
        <f t="shared" si="36"/>
        <v>5.8728519754599237E-4</v>
      </c>
      <c r="I627" s="1">
        <f t="shared" si="39"/>
        <v>5270543.0702846628</v>
      </c>
      <c r="J627" s="5">
        <f>I627/$C$3*100</f>
        <v>40.981808845340822</v>
      </c>
      <c r="K627" s="5">
        <f>I627/$C$1*100</f>
        <v>22.744903909164154</v>
      </c>
    </row>
    <row r="628" spans="1:11" x14ac:dyDescent="0.25">
      <c r="A628">
        <v>621</v>
      </c>
      <c r="B628">
        <v>2641</v>
      </c>
      <c r="E628">
        <f>'Methane Generation Model'!$B$17-0.012*'Model Extrapolation'!$B628</f>
        <v>2.1575238906021355</v>
      </c>
      <c r="F628" s="1">
        <f t="shared" si="37"/>
        <v>8.6496935329738545</v>
      </c>
      <c r="G628" s="1">
        <f t="shared" si="38"/>
        <v>23.786657215678101</v>
      </c>
      <c r="H628">
        <f t="shared" si="36"/>
        <v>5.8027989107772566E-4</v>
      </c>
      <c r="I628" s="1">
        <f t="shared" si="39"/>
        <v>5270575.5066354116</v>
      </c>
      <c r="J628" s="5">
        <f>I628/$C$3*100</f>
        <v>40.982061058501458</v>
      </c>
      <c r="K628" s="5">
        <f>I628/$C$1*100</f>
        <v>22.745043887468309</v>
      </c>
    </row>
    <row r="629" spans="1:11" x14ac:dyDescent="0.25">
      <c r="A629">
        <v>622</v>
      </c>
      <c r="B629">
        <v>2642</v>
      </c>
      <c r="E629">
        <f>'Methane Generation Model'!$B$17-0.012*'Model Extrapolation'!$B629</f>
        <v>2.145523890602135</v>
      </c>
      <c r="F629" s="1">
        <f t="shared" si="37"/>
        <v>8.5465175048562347</v>
      </c>
      <c r="G629" s="1">
        <f t="shared" si="38"/>
        <v>23.502923138354646</v>
      </c>
      <c r="H629">
        <f t="shared" si="36"/>
        <v>5.7335814591650256E-4</v>
      </c>
      <c r="I629" s="1">
        <f t="shared" si="39"/>
        <v>5270607.5560760554</v>
      </c>
      <c r="J629" s="5">
        <f>I629/$C$3*100</f>
        <v>40.982310263191096</v>
      </c>
      <c r="K629" s="5">
        <f>I629/$C$1*100</f>
        <v>22.74518219607106</v>
      </c>
    </row>
    <row r="630" spans="1:11" x14ac:dyDescent="0.25">
      <c r="A630">
        <v>623</v>
      </c>
      <c r="B630">
        <v>2643</v>
      </c>
      <c r="E630">
        <f>'Methane Generation Model'!$B$17-0.012*'Model Extrapolation'!$B630</f>
        <v>2.1335238906021345</v>
      </c>
      <c r="F630" s="1">
        <f t="shared" si="37"/>
        <v>8.4445721900277686</v>
      </c>
      <c r="G630" s="1">
        <f t="shared" si="38"/>
        <v>23.222573522576365</v>
      </c>
      <c r="H630">
        <f t="shared" si="36"/>
        <v>5.6651896531905918E-4</v>
      </c>
      <c r="I630" s="1">
        <f t="shared" si="39"/>
        <v>5270639.2232217677</v>
      </c>
      <c r="J630" s="5">
        <f>I630/$C$3*100</f>
        <v>40.982556495295633</v>
      </c>
      <c r="K630" s="5">
        <f>I630/$C$1*100</f>
        <v>22.745318854889078</v>
      </c>
    </row>
    <row r="631" spans="1:11" x14ac:dyDescent="0.25">
      <c r="A631">
        <v>624</v>
      </c>
      <c r="B631">
        <v>2644</v>
      </c>
      <c r="E631">
        <f>'Methane Generation Model'!$B$17-0.012*'Model Extrapolation'!$B631</f>
        <v>2.1215238906021341</v>
      </c>
      <c r="F631" s="1">
        <f t="shared" si="37"/>
        <v>8.343842908186959</v>
      </c>
      <c r="G631" s="1">
        <f t="shared" si="38"/>
        <v>22.945567997514136</v>
      </c>
      <c r="H631">
        <f t="shared" si="36"/>
        <v>5.5976136443157127E-4</v>
      </c>
      <c r="I631" s="1">
        <f t="shared" si="39"/>
        <v>5270670.5126326727</v>
      </c>
      <c r="J631" s="5">
        <f>I631/$C$3*100</f>
        <v>40.982799790272928</v>
      </c>
      <c r="K631" s="5">
        <f>I631/$C$1*100</f>
        <v>22.745453883601474</v>
      </c>
    </row>
    <row r="632" spans="1:11" x14ac:dyDescent="0.25">
      <c r="A632">
        <v>625</v>
      </c>
      <c r="B632">
        <v>2645</v>
      </c>
      <c r="E632">
        <f>'Methane Generation Model'!$B$17-0.012*'Model Extrapolation'!$B632</f>
        <v>2.1095238906021336</v>
      </c>
      <c r="F632" s="1">
        <f t="shared" si="37"/>
        <v>8.2443151541431554</v>
      </c>
      <c r="G632" s="1">
        <f t="shared" si="38"/>
        <v>22.671866673893678</v>
      </c>
      <c r="H632">
        <f t="shared" si="36"/>
        <v>5.5308437014783352E-4</v>
      </c>
      <c r="I632" s="1">
        <f t="shared" si="39"/>
        <v>5270701.4288145006</v>
      </c>
      <c r="J632" s="5">
        <f>I632/$C$3*100</f>
        <v>40.983040183157868</v>
      </c>
      <c r="K632" s="5">
        <f>I632/$C$1*100</f>
        <v>22.745587301652616</v>
      </c>
    </row>
    <row r="633" spans="1:11" x14ac:dyDescent="0.25">
      <c r="A633">
        <v>626</v>
      </c>
      <c r="B633">
        <v>2646</v>
      </c>
      <c r="E633">
        <f>'Methane Generation Model'!$B$17-0.012*'Model Extrapolation'!$B633</f>
        <v>2.0975238906021367</v>
      </c>
      <c r="F633" s="1">
        <f t="shared" si="37"/>
        <v>8.1459745957278233</v>
      </c>
      <c r="G633" s="1">
        <f t="shared" si="38"/>
        <v>22.401430138251513</v>
      </c>
      <c r="H633">
        <f t="shared" si="36"/>
        <v>5.4648702096913356E-4</v>
      </c>
      <c r="I633" s="1">
        <f t="shared" si="39"/>
        <v>5270731.976219235</v>
      </c>
      <c r="J633" s="5">
        <f>I633/$C$3*100</f>
        <v>40.983277708567471</v>
      </c>
      <c r="K633" s="5">
        <f>I633/$C$1*100</f>
        <v>22.745719128254944</v>
      </c>
    </row>
    <row r="634" spans="1:11" x14ac:dyDescent="0.25">
      <c r="A634">
        <v>627</v>
      </c>
      <c r="B634">
        <v>2647</v>
      </c>
      <c r="E634">
        <f>'Methane Generation Model'!$B$17-0.012*'Model Extrapolation'!$B634</f>
        <v>2.0855238906021363</v>
      </c>
      <c r="F634" s="1">
        <f t="shared" si="37"/>
        <v>8.0488070717305593</v>
      </c>
      <c r="G634" s="1">
        <f t="shared" si="38"/>
        <v>22.134219447259039</v>
      </c>
      <c r="H634">
        <f t="shared" si="36"/>
        <v>5.399683668657853E-4</v>
      </c>
      <c r="I634" s="1">
        <f t="shared" si="39"/>
        <v>5270762.1592457537</v>
      </c>
      <c r="J634" s="5">
        <f>I634/$C$3*100</f>
        <v>40.983512400705763</v>
      </c>
      <c r="K634" s="5">
        <f>I634/$C$1*100</f>
        <v>22.745849382391697</v>
      </c>
    </row>
    <row r="635" spans="1:11" x14ac:dyDescent="0.25">
      <c r="A635">
        <v>628</v>
      </c>
      <c r="B635">
        <v>2648</v>
      </c>
      <c r="E635">
        <f>'Methane Generation Model'!$B$17-0.012*'Model Extrapolation'!$B635</f>
        <v>2.0735238906021358</v>
      </c>
      <c r="F635" s="1">
        <f t="shared" si="37"/>
        <v>7.9527985898600297</v>
      </c>
      <c r="G635" s="1">
        <f t="shared" si="38"/>
        <v>21.870196122115082</v>
      </c>
      <c r="H635">
        <f t="shared" si="36"/>
        <v>5.3352746914033563E-4</v>
      </c>
      <c r="I635" s="1">
        <f t="shared" si="39"/>
        <v>5270791.9822404655</v>
      </c>
      <c r="J635" s="5">
        <f>I635/$C$3*100</f>
        <v>40.983744293368851</v>
      </c>
      <c r="K635" s="5">
        <f>I635/$C$1*100</f>
        <v>22.745978082819711</v>
      </c>
    </row>
    <row r="636" spans="1:11" x14ac:dyDescent="0.25">
      <c r="A636">
        <v>629</v>
      </c>
      <c r="B636">
        <v>2649</v>
      </c>
      <c r="E636">
        <f>'Methane Generation Model'!$B$17-0.012*'Model Extrapolation'!$B636</f>
        <v>2.0615238906021354</v>
      </c>
      <c r="F636" s="1">
        <f t="shared" si="37"/>
        <v>7.8579353247289419</v>
      </c>
      <c r="G636" s="1">
        <f t="shared" si="38"/>
        <v>21.60932214300459</v>
      </c>
      <c r="H636">
        <f t="shared" si="36"/>
        <v>5.271634002923819E-4</v>
      </c>
      <c r="I636" s="1">
        <f t="shared" si="39"/>
        <v>5270821.4494979326</v>
      </c>
      <c r="J636" s="5">
        <f>I636/$C$3*100</f>
        <v>40.983973419949663</v>
      </c>
      <c r="K636" s="5">
        <f>I636/$C$1*100</f>
        <v>22.746105248072059</v>
      </c>
    </row>
    <row r="637" spans="1:11" x14ac:dyDescent="0.25">
      <c r="A637">
        <v>630</v>
      </c>
      <c r="B637">
        <v>2650</v>
      </c>
      <c r="E637">
        <f>'Methane Generation Model'!$B$17-0.012*'Model Extrapolation'!$B637</f>
        <v>2.0495238906021349</v>
      </c>
      <c r="F637" s="1">
        <f t="shared" si="37"/>
        <v>7.7642036158631926</v>
      </c>
      <c r="G637" s="1">
        <f t="shared" si="38"/>
        <v>21.35155994362378</v>
      </c>
      <c r="H637">
        <f t="shared" si="36"/>
        <v>5.2087524388501317E-4</v>
      </c>
      <c r="I637" s="1">
        <f t="shared" si="39"/>
        <v>5270850.5652614916</v>
      </c>
      <c r="J637" s="5">
        <f>I637/$C$3*100</f>
        <v>40.984199813442828</v>
      </c>
      <c r="K637" s="5">
        <f>I637/$C$1*100</f>
        <v>22.746230896460766</v>
      </c>
    </row>
    <row r="638" spans="1:11" x14ac:dyDescent="0.25">
      <c r="A638">
        <v>631</v>
      </c>
      <c r="B638">
        <v>2651</v>
      </c>
      <c r="E638">
        <f>'Methane Generation Model'!$B$17-0.012*'Model Extrapolation'!$B638</f>
        <v>2.0375238906021345</v>
      </c>
      <c r="F638" s="1">
        <f t="shared" si="37"/>
        <v>7.6715899657347357</v>
      </c>
      <c r="G638" s="1">
        <f t="shared" si="38"/>
        <v>21.096872405770522</v>
      </c>
      <c r="H638">
        <f t="shared" si="36"/>
        <v>5.1466209441284054E-4</v>
      </c>
      <c r="I638" s="1">
        <f t="shared" si="39"/>
        <v>5270879.3337238636</v>
      </c>
      <c r="J638" s="5">
        <f>I638/$C$3*100</f>
        <v>40.98442350644941</v>
      </c>
      <c r="K638" s="5">
        <f>I638/$C$1*100</f>
        <v>22.746355046079419</v>
      </c>
    </row>
    <row r="639" spans="1:11" x14ac:dyDescent="0.25">
      <c r="A639">
        <v>632</v>
      </c>
      <c r="B639">
        <v>2652</v>
      </c>
      <c r="E639">
        <f>'Methane Generation Model'!$B$17-0.012*'Model Extrapolation'!$B639</f>
        <v>2.025523890602134</v>
      </c>
      <c r="F639" s="1">
        <f t="shared" si="37"/>
        <v>7.5800810378179158</v>
      </c>
      <c r="G639" s="1">
        <f t="shared" si="38"/>
        <v>20.845222853999267</v>
      </c>
      <c r="H639">
        <f t="shared" si="36"/>
        <v>5.085230571716037E-4</v>
      </c>
      <c r="I639" s="1">
        <f t="shared" si="39"/>
        <v>5270907.7590277558</v>
      </c>
      <c r="J639" s="5">
        <f>I639/$C$3*100</f>
        <v>40.984644531181573</v>
      </c>
      <c r="K639" s="5">
        <f>I639/$C$1*100</f>
        <v>22.746477714805774</v>
      </c>
    </row>
    <row r="640" spans="1:11" x14ac:dyDescent="0.25">
      <c r="A640">
        <v>633</v>
      </c>
      <c r="B640">
        <v>2653</v>
      </c>
      <c r="E640">
        <f>'Methane Generation Model'!$B$17-0.012*'Model Extrapolation'!$B640</f>
        <v>2.0135238906021335</v>
      </c>
      <c r="F640" s="1">
        <f t="shared" si="37"/>
        <v>7.489663654668985</v>
      </c>
      <c r="G640" s="1">
        <f t="shared" si="38"/>
        <v>20.596575050339709</v>
      </c>
      <c r="H640">
        <f t="shared" si="36"/>
        <v>5.0245724812933163E-4</v>
      </c>
      <c r="I640" s="1">
        <f t="shared" si="39"/>
        <v>5270935.8452664614</v>
      </c>
      <c r="J640" s="5">
        <f>I640/$C$3*100</f>
        <v>40.984862919467268</v>
      </c>
      <c r="K640" s="5">
        <f>I640/$C$1*100</f>
        <v>22.746598920304333</v>
      </c>
    </row>
    <row r="641" spans="1:11" x14ac:dyDescent="0.25">
      <c r="A641">
        <v>634</v>
      </c>
      <c r="B641">
        <v>2654</v>
      </c>
      <c r="E641">
        <f>'Methane Generation Model'!$B$17-0.012*'Model Extrapolation'!$B641</f>
        <v>2.0015238906021366</v>
      </c>
      <c r="F641" s="1">
        <f t="shared" si="37"/>
        <v>7.4003247960285536</v>
      </c>
      <c r="G641" s="1">
        <f t="shared" si="38"/>
        <v>20.350893189078523</v>
      </c>
      <c r="H641">
        <f t="shared" si="36"/>
        <v>4.9646379379904239E-4</v>
      </c>
      <c r="I641" s="1">
        <f t="shared" si="39"/>
        <v>5270963.5964844469</v>
      </c>
      <c r="J641" s="5">
        <f>I641/$C$3*100</f>
        <v>40.985078702754791</v>
      </c>
      <c r="K641" s="5">
        <f>I641/$C$1*100</f>
        <v>22.746718680028906</v>
      </c>
    </row>
    <row r="642" spans="1:11" x14ac:dyDescent="0.25">
      <c r="A642">
        <v>635</v>
      </c>
      <c r="B642">
        <v>2655</v>
      </c>
      <c r="E642">
        <f>'Methane Generation Model'!$B$17-0.012*'Model Extrapolation'!$B642</f>
        <v>1.9895238906021362</v>
      </c>
      <c r="F642" s="1">
        <f t="shared" si="37"/>
        <v>7.3120515969465458</v>
      </c>
      <c r="G642" s="1">
        <f t="shared" si="38"/>
        <v>20.108141891603001</v>
      </c>
      <c r="H642">
        <f t="shared" si="36"/>
        <v>4.9054183111295183E-4</v>
      </c>
      <c r="I642" s="1">
        <f t="shared" si="39"/>
        <v>5270991.0166779356</v>
      </c>
      <c r="J642" s="5">
        <f>I642/$C$3*100</f>
        <v>40.98529191211729</v>
      </c>
      <c r="K642" s="5">
        <f>I642/$C$1*100</f>
        <v>22.746837011225097</v>
      </c>
    </row>
    <row r="643" spans="1:11" x14ac:dyDescent="0.25">
      <c r="A643">
        <v>636</v>
      </c>
      <c r="B643">
        <v>2656</v>
      </c>
      <c r="E643">
        <f>'Methane Generation Model'!$B$17-0.012*'Model Extrapolation'!$B643</f>
        <v>1.9775238906021357</v>
      </c>
      <c r="F643" s="1">
        <f t="shared" si="37"/>
        <v>7.2248313459297853</v>
      </c>
      <c r="G643" s="1">
        <f t="shared" si="38"/>
        <v>19.868286201306908</v>
      </c>
      <c r="H643">
        <f t="shared" si="36"/>
        <v>4.8469050729820195E-4</v>
      </c>
      <c r="I643" s="1">
        <f t="shared" si="39"/>
        <v>5271018.1097954828</v>
      </c>
      <c r="J643" s="5">
        <f>I643/$C$3*100</f>
        <v>40.985502578257297</v>
      </c>
      <c r="K643" s="5">
        <f>I643/$C$1*100</f>
        <v>22.746953930932797</v>
      </c>
    </row>
    <row r="644" spans="1:11" x14ac:dyDescent="0.25">
      <c r="A644">
        <v>637</v>
      </c>
      <c r="B644">
        <v>2657</v>
      </c>
      <c r="E644">
        <f>'Methane Generation Model'!$B$17-0.012*'Model Extrapolation'!$B644</f>
        <v>1.9655238906021353</v>
      </c>
      <c r="F644" s="1">
        <f t="shared" si="37"/>
        <v>7.1386514831114063</v>
      </c>
      <c r="G644" s="1">
        <f t="shared" si="38"/>
        <v>19.631291578556368</v>
      </c>
      <c r="H644">
        <f t="shared" si="36"/>
        <v>4.789089797540522E-4</v>
      </c>
      <c r="I644" s="1">
        <f t="shared" si="39"/>
        <v>5271044.8797385441</v>
      </c>
      <c r="J644" s="5">
        <f>I644/$C$3*100</f>
        <v>40.985710731511091</v>
      </c>
      <c r="K644" s="5">
        <f>I644/$C$1*100</f>
        <v>22.747069455988651</v>
      </c>
    </row>
    <row r="645" spans="1:11" x14ac:dyDescent="0.25">
      <c r="A645">
        <v>638</v>
      </c>
      <c r="B645">
        <v>2658</v>
      </c>
      <c r="E645">
        <f>'Methane Generation Model'!$B$17-0.012*'Model Extrapolation'!$B645</f>
        <v>1.9535238906021348</v>
      </c>
      <c r="F645" s="1">
        <f t="shared" si="37"/>
        <v>7.0534995984422455</v>
      </c>
      <c r="G645" s="1">
        <f t="shared" si="38"/>
        <v>19.397123895716174</v>
      </c>
      <c r="H645">
        <f t="shared" si="36"/>
        <v>4.7319641593054581E-4</v>
      </c>
      <c r="I645" s="1">
        <f t="shared" si="39"/>
        <v>5271071.3303620378</v>
      </c>
      <c r="J645" s="5">
        <f>I645/$C$3*100</f>
        <v>40.985916401853103</v>
      </c>
      <c r="K645" s="5">
        <f>I645/$C$1*100</f>
        <v>22.747183603028471</v>
      </c>
    </row>
    <row r="646" spans="1:11" x14ac:dyDescent="0.25">
      <c r="A646">
        <v>639</v>
      </c>
      <c r="B646">
        <v>2659</v>
      </c>
      <c r="E646">
        <f>'Methane Generation Model'!$B$17-0.012*'Model Extrapolation'!$B646</f>
        <v>1.9415238906021344</v>
      </c>
      <c r="F646" s="1">
        <f t="shared" si="37"/>
        <v>6.9693634299037655</v>
      </c>
      <c r="G646" s="1">
        <f t="shared" si="38"/>
        <v>19.165749432235355</v>
      </c>
      <c r="H646">
        <f t="shared" si="36"/>
        <v>4.6755199320862068E-4</v>
      </c>
      <c r="I646" s="1">
        <f t="shared" si="39"/>
        <v>5271097.4654748999</v>
      </c>
      <c r="J646" s="5">
        <f>I646/$C$3*100</f>
        <v>40.986119618900226</v>
      </c>
      <c r="K646" s="5">
        <f>I646/$C$1*100</f>
        <v>22.747296388489623</v>
      </c>
    </row>
    <row r="647" spans="1:11" x14ac:dyDescent="0.25">
      <c r="A647">
        <v>640</v>
      </c>
      <c r="B647">
        <v>2660</v>
      </c>
      <c r="E647">
        <f>'Methane Generation Model'!$B$17-0.012*'Model Extrapolation'!$B647</f>
        <v>1.9295238906021339</v>
      </c>
      <c r="F647" s="1">
        <f t="shared" si="37"/>
        <v>6.8862308617423098</v>
      </c>
      <c r="G647" s="1">
        <f t="shared" si="38"/>
        <v>18.93713486979135</v>
      </c>
      <c r="H647">
        <f t="shared" ref="H647:H708" si="40">F647/F$7</f>
        <v>4.6197489878165135E-4</v>
      </c>
      <c r="I647" s="1">
        <f t="shared" si="39"/>
        <v>5271123.288840631</v>
      </c>
      <c r="J647" s="5">
        <f>I647/$C$3*100</f>
        <v>40.986320411916047</v>
      </c>
      <c r="K647" s="5">
        <f>I647/$C$1*100</f>
        <v>22.747407828613408</v>
      </c>
    </row>
    <row r="648" spans="1:11" x14ac:dyDescent="0.25">
      <c r="A648">
        <v>641</v>
      </c>
      <c r="B648">
        <v>2661</v>
      </c>
      <c r="E648">
        <f>'Methane Generation Model'!$B$17-0.012*'Model Extrapolation'!$B648</f>
        <v>1.9175238906021335</v>
      </c>
      <c r="F648" s="1">
        <f t="shared" ref="F648:F708" si="41">EXP(E648)</f>
        <v>6.8040899227244083</v>
      </c>
      <c r="G648" s="1">
        <f t="shared" ref="G648:G708" si="42">F648*44/16</f>
        <v>18.711247287492121</v>
      </c>
      <c r="H648">
        <f t="shared" si="40"/>
        <v>4.5646432953840298E-4</v>
      </c>
      <c r="I648" s="1">
        <f t="shared" ref="I648:I708" si="43">I647+F648+G648</f>
        <v>5271148.8041778412</v>
      </c>
      <c r="J648" s="5">
        <f>I648/$C$3*100</f>
        <v>40.986518809815131</v>
      </c>
      <c r="K648" s="5">
        <f>I648/$C$1*100</f>
        <v>22.747517939447398</v>
      </c>
    </row>
    <row r="649" spans="1:11" x14ac:dyDescent="0.25">
      <c r="A649">
        <v>642</v>
      </c>
      <c r="B649">
        <v>2662</v>
      </c>
      <c r="E649">
        <f>'Methane Generation Model'!$B$17-0.012*'Model Extrapolation'!$B649</f>
        <v>1.9055238906021366</v>
      </c>
      <c r="F649" s="1">
        <f t="shared" si="41"/>
        <v>6.722928784412928</v>
      </c>
      <c r="G649" s="1">
        <f t="shared" si="42"/>
        <v>18.488054157135551</v>
      </c>
      <c r="H649">
        <f t="shared" si="40"/>
        <v>4.5101949194738397E-4</v>
      </c>
      <c r="I649" s="1">
        <f t="shared" si="43"/>
        <v>5271174.0151607832</v>
      </c>
      <c r="J649" s="5">
        <f>I649/$C$3*100</f>
        <v>40.986714841167107</v>
      </c>
      <c r="K649" s="5">
        <f>I649/$C$1*100</f>
        <v>22.747626736847749</v>
      </c>
    </row>
    <row r="650" spans="1:11" x14ac:dyDescent="0.25">
      <c r="A650">
        <v>643</v>
      </c>
      <c r="B650">
        <v>2663</v>
      </c>
      <c r="E650">
        <f>'Methane Generation Model'!$B$17-0.012*'Model Extrapolation'!$B650</f>
        <v>1.8935238906021361</v>
      </c>
      <c r="F650" s="1">
        <f t="shared" si="41"/>
        <v>6.6427357594636547</v>
      </c>
      <c r="G650" s="1">
        <f t="shared" si="42"/>
        <v>18.267523338525052</v>
      </c>
      <c r="H650">
        <f t="shared" si="40"/>
        <v>4.4563960194256915E-4</v>
      </c>
      <c r="I650" s="1">
        <f t="shared" si="43"/>
        <v>5271198.925419881</v>
      </c>
      <c r="J650" s="5">
        <f>I650/$C$3*100</f>
        <v>40.986908534200836</v>
      </c>
      <c r="K650" s="5">
        <f>I650/$C$1*100</f>
        <v>22.747734236481463</v>
      </c>
    </row>
    <row r="651" spans="1:11" x14ac:dyDescent="0.25">
      <c r="A651">
        <v>644</v>
      </c>
      <c r="B651">
        <v>2664</v>
      </c>
      <c r="E651">
        <f>'Methane Generation Model'!$B$17-0.012*'Model Extrapolation'!$B651</f>
        <v>1.8815238906021357</v>
      </c>
      <c r="F651" s="1">
        <f t="shared" si="41"/>
        <v>6.563499299942448</v>
      </c>
      <c r="G651" s="1">
        <f t="shared" si="42"/>
        <v>18.049623074841733</v>
      </c>
      <c r="H651">
        <f t="shared" si="40"/>
        <v>4.4032388481050303E-4</v>
      </c>
      <c r="I651" s="1">
        <f t="shared" si="43"/>
        <v>5271223.5385422558</v>
      </c>
      <c r="J651" s="5">
        <f>I651/$C$3*100</f>
        <v>40.987099916808425</v>
      </c>
      <c r="K651" s="5">
        <f>I651/$C$1*100</f>
        <v>22.74784045382868</v>
      </c>
    </row>
    <row r="652" spans="1:11" x14ac:dyDescent="0.25">
      <c r="A652">
        <v>645</v>
      </c>
      <c r="B652">
        <v>2665</v>
      </c>
      <c r="E652">
        <f>'Methane Generation Model'!$B$17-0.012*'Model Extrapolation'!$B652</f>
        <v>1.8695238906021352</v>
      </c>
      <c r="F652" s="1">
        <f t="shared" si="41"/>
        <v>6.4852079956622131</v>
      </c>
      <c r="G652" s="1">
        <f t="shared" si="42"/>
        <v>17.834321988071085</v>
      </c>
      <c r="H652">
        <f t="shared" si="40"/>
        <v>4.3507157507873288E-4</v>
      </c>
      <c r="I652" s="1">
        <f t="shared" si="43"/>
        <v>5271247.858072239</v>
      </c>
      <c r="J652" s="5">
        <f>I652/$C$3*100</f>
        <v>40.987289016549326</v>
      </c>
      <c r="K652" s="5">
        <f>I652/$C$1*100</f>
        <v>22.747945404184875</v>
      </c>
    </row>
    <row r="653" spans="1:11" x14ac:dyDescent="0.25">
      <c r="A653">
        <v>646</v>
      </c>
      <c r="B653">
        <v>2666</v>
      </c>
      <c r="E653">
        <f>'Methane Generation Model'!$B$17-0.012*'Model Extrapolation'!$B653</f>
        <v>1.8575238906021347</v>
      </c>
      <c r="F653" s="1">
        <f t="shared" si="41"/>
        <v>6.4078505725398474</v>
      </c>
      <c r="G653" s="1">
        <f t="shared" si="42"/>
        <v>17.621589074484579</v>
      </c>
      <c r="H653">
        <f t="shared" si="40"/>
        <v>4.2988191640558142E-4</v>
      </c>
      <c r="I653" s="1">
        <f t="shared" si="43"/>
        <v>5271271.8875118867</v>
      </c>
      <c r="J653" s="5">
        <f>I653/$C$3*100</f>
        <v>40.987475860654229</v>
      </c>
      <c r="K653" s="5">
        <f>I653/$C$1*100</f>
        <v>22.748049102663096</v>
      </c>
    </row>
    <row r="654" spans="1:11" x14ac:dyDescent="0.25">
      <c r="A654">
        <v>647</v>
      </c>
      <c r="B654">
        <v>2667</v>
      </c>
      <c r="E654">
        <f>'Methane Generation Model'!$B$17-0.012*'Model Extrapolation'!$B654</f>
        <v>1.8455238906021378</v>
      </c>
      <c r="F654" s="1">
        <f t="shared" si="41"/>
        <v>6.3314158909727691</v>
      </c>
      <c r="G654" s="1">
        <f t="shared" si="42"/>
        <v>17.411393700175115</v>
      </c>
      <c r="H654">
        <f t="shared" si="40"/>
        <v>4.2475416147123342E-4</v>
      </c>
      <c r="I654" s="1">
        <f t="shared" si="43"/>
        <v>5271295.6303214775</v>
      </c>
      <c r="J654" s="5">
        <f>I654/$C$3*100</f>
        <v>40.987660476028985</v>
      </c>
      <c r="K654" s="5">
        <f>I654/$C$1*100</f>
        <v>22.748151564196085</v>
      </c>
    </row>
    <row r="655" spans="1:11" x14ac:dyDescent="0.25">
      <c r="A655">
        <v>648</v>
      </c>
      <c r="B655">
        <v>2668</v>
      </c>
      <c r="E655">
        <f>'Methane Generation Model'!$B$17-0.012*'Model Extrapolation'!$B655</f>
        <v>1.8335238906021374</v>
      </c>
      <c r="F655" s="1">
        <f t="shared" si="41"/>
        <v>6.2558929442347075</v>
      </c>
      <c r="G655" s="1">
        <f t="shared" si="42"/>
        <v>17.203705596645445</v>
      </c>
      <c r="H655">
        <f t="shared" si="40"/>
        <v>4.1968757187011444E-4</v>
      </c>
      <c r="I655" s="1">
        <f t="shared" si="43"/>
        <v>5271319.0899200188</v>
      </c>
      <c r="J655" s="5">
        <f>I655/$C$3*100</f>
        <v>40.987842889258552</v>
      </c>
      <c r="K655" s="5">
        <f>I655/$C$1*100</f>
        <v>22.748252803538495</v>
      </c>
    </row>
    <row r="656" spans="1:11" x14ac:dyDescent="0.25">
      <c r="A656">
        <v>649</v>
      </c>
      <c r="B656">
        <v>2669</v>
      </c>
      <c r="E656">
        <f>'Methane Generation Model'!$B$17-0.012*'Model Extrapolation'!$B656</f>
        <v>1.8215238906021369</v>
      </c>
      <c r="F656" s="1">
        <f t="shared" si="41"/>
        <v>6.1812708568908503</v>
      </c>
      <c r="G656" s="1">
        <f t="shared" si="42"/>
        <v>16.998494856449838</v>
      </c>
      <c r="H656">
        <f t="shared" si="40"/>
        <v>4.1468141800456837E-4</v>
      </c>
      <c r="I656" s="1">
        <f t="shared" si="43"/>
        <v>5271342.2696857322</v>
      </c>
      <c r="J656" s="5">
        <f>I656/$C$3*100</f>
        <v>40.988023126610734</v>
      </c>
      <c r="K656" s="5">
        <f>I656/$C$1*100</f>
        <v>22.748352835268957</v>
      </c>
    </row>
    <row r="657" spans="1:11" x14ac:dyDescent="0.25">
      <c r="A657">
        <v>650</v>
      </c>
      <c r="B657">
        <v>2670</v>
      </c>
      <c r="E657">
        <f>'Methane Generation Model'!$B$17-0.012*'Model Extrapolation'!$B657</f>
        <v>1.8095238906021365</v>
      </c>
      <c r="F657" s="1">
        <f t="shared" si="41"/>
        <v>6.1075388832316726</v>
      </c>
      <c r="G657" s="1">
        <f t="shared" si="42"/>
        <v>16.795731928887101</v>
      </c>
      <c r="H657">
        <f t="shared" si="40"/>
        <v>4.0973497897978789E-4</v>
      </c>
      <c r="I657" s="1">
        <f t="shared" si="43"/>
        <v>5271365.1729565449</v>
      </c>
      <c r="J657" s="5">
        <f>I657/$C$3*100</f>
        <v>40.988201214040025</v>
      </c>
      <c r="K657" s="5">
        <f>I657/$C$1*100</f>
        <v>22.748451673792218</v>
      </c>
    </row>
    <row r="658" spans="1:11" x14ac:dyDescent="0.25">
      <c r="A658">
        <v>651</v>
      </c>
      <c r="B658">
        <v>2671</v>
      </c>
      <c r="E658">
        <f>'Methane Generation Model'!$B$17-0.012*'Model Extrapolation'!$B658</f>
        <v>1.797523890602136</v>
      </c>
      <c r="F658" s="1">
        <f t="shared" si="41"/>
        <v>6.0346864057255587</v>
      </c>
      <c r="G658" s="1">
        <f t="shared" si="42"/>
        <v>16.595387615745288</v>
      </c>
      <c r="H658">
        <f t="shared" si="40"/>
        <v>4.0484754250000597E-4</v>
      </c>
      <c r="I658" s="1">
        <f t="shared" si="43"/>
        <v>5271387.8030305672</v>
      </c>
      <c r="J658" s="5">
        <f>I658/$C$3*100</f>
        <v>40.988377177191332</v>
      </c>
      <c r="K658" s="5">
        <f>I658/$C$1*100</f>
        <v>22.748549333341188</v>
      </c>
    </row>
    <row r="659" spans="1:11" x14ac:dyDescent="0.25">
      <c r="A659">
        <v>652</v>
      </c>
      <c r="B659">
        <v>2672</v>
      </c>
      <c r="E659">
        <f>'Methane Generation Model'!$B$17-0.012*'Model Extrapolation'!$B659</f>
        <v>1.7855238906021356</v>
      </c>
      <c r="F659" s="1">
        <f t="shared" si="41"/>
        <v>5.9627029334898571</v>
      </c>
      <c r="G659" s="1">
        <f t="shared" si="42"/>
        <v>16.397433067097108</v>
      </c>
      <c r="H659">
        <f t="shared" si="40"/>
        <v>4.0001840476592393E-4</v>
      </c>
      <c r="I659" s="1">
        <f t="shared" si="43"/>
        <v>5271410.1631665677</v>
      </c>
      <c r="J659" s="5">
        <f>I659/$C$3*100</f>
        <v>40.988551041403639</v>
      </c>
      <c r="K659" s="5">
        <f>I659/$C$1*100</f>
        <v>22.748645827979018</v>
      </c>
    </row>
    <row r="660" spans="1:11" x14ac:dyDescent="0.25">
      <c r="A660">
        <v>653</v>
      </c>
      <c r="B660">
        <v>2673</v>
      </c>
      <c r="E660">
        <f>'Methane Generation Model'!$B$17-0.012*'Model Extrapolation'!$B660</f>
        <v>1.7735238906021351</v>
      </c>
      <c r="F660" s="1">
        <f t="shared" si="41"/>
        <v>5.891578100780178</v>
      </c>
      <c r="G660" s="1">
        <f t="shared" si="42"/>
        <v>16.201839777145491</v>
      </c>
      <c r="H660">
        <f t="shared" si="40"/>
        <v>3.9524687037336326E-4</v>
      </c>
      <c r="I660" s="1">
        <f t="shared" si="43"/>
        <v>5271432.256584445</v>
      </c>
      <c r="J660" s="5">
        <f>I660/$C$3*100</f>
        <v>40.988722831713694</v>
      </c>
      <c r="K660" s="5">
        <f>I660/$C$1*100</f>
        <v>22.748741171601097</v>
      </c>
    </row>
    <row r="661" spans="1:11" x14ac:dyDescent="0.25">
      <c r="A661">
        <v>654</v>
      </c>
      <c r="B661">
        <v>2674</v>
      </c>
      <c r="E661">
        <f>'Methane Generation Model'!$B$17-0.012*'Model Extrapolation'!$B661</f>
        <v>1.7615238906021347</v>
      </c>
      <c r="F661" s="1">
        <f t="shared" si="41"/>
        <v>5.8213016654977077</v>
      </c>
      <c r="G661" s="1">
        <f t="shared" si="42"/>
        <v>16.008579580118695</v>
      </c>
      <c r="H661">
        <f t="shared" si="40"/>
        <v>3.9053225221312633E-4</v>
      </c>
      <c r="I661" s="1">
        <f t="shared" si="43"/>
        <v>5271454.0864656903</v>
      </c>
      <c r="J661" s="5">
        <f>I661/$C$3*100</f>
        <v>40.988892572859598</v>
      </c>
      <c r="K661" s="5">
        <f>I661/$C$1*100</f>
        <v>22.748835377937077</v>
      </c>
    </row>
    <row r="662" spans="1:11" x14ac:dyDescent="0.25">
      <c r="A662">
        <v>655</v>
      </c>
      <c r="B662">
        <v>2675</v>
      </c>
      <c r="E662">
        <f>'Methane Generation Model'!$B$17-0.012*'Model Extrapolation'!$B662</f>
        <v>1.7495238906021342</v>
      </c>
      <c r="F662" s="1">
        <f t="shared" si="41"/>
        <v>5.7518635077143259</v>
      </c>
      <c r="G662" s="1">
        <f t="shared" si="42"/>
        <v>15.817624646214396</v>
      </c>
      <c r="H662">
        <f t="shared" si="40"/>
        <v>3.8587387137205097E-4</v>
      </c>
      <c r="I662" s="1">
        <f t="shared" si="43"/>
        <v>5271475.6559538441</v>
      </c>
      <c r="J662" s="5">
        <f>I662/$C$3*100</f>
        <v>40.989060289284382</v>
      </c>
      <c r="K662" s="5">
        <f>I662/$C$1*100</f>
        <v>22.748928460552833</v>
      </c>
    </row>
    <row r="663" spans="1:11" x14ac:dyDescent="0.25">
      <c r="A663">
        <v>656</v>
      </c>
      <c r="B663">
        <v>2676</v>
      </c>
      <c r="E663">
        <f>'Methane Generation Model'!$B$17-0.012*'Model Extrapolation'!$B663</f>
        <v>1.7375238906021337</v>
      </c>
      <c r="F663" s="1">
        <f t="shared" si="41"/>
        <v>5.6832536282153239</v>
      </c>
      <c r="G663" s="1">
        <f t="shared" si="42"/>
        <v>15.62894747759214</v>
      </c>
      <c r="H663">
        <f t="shared" si="40"/>
        <v>3.8127105703524651E-4</v>
      </c>
      <c r="I663" s="1">
        <f t="shared" si="43"/>
        <v>5271496.9681549501</v>
      </c>
      <c r="J663" s="5">
        <f>I663/$C$3*100</f>
        <v>40.989226005139493</v>
      </c>
      <c r="K663" s="5">
        <f>I663/$C$1*100</f>
        <v>22.749020432852419</v>
      </c>
    </row>
    <row r="664" spans="1:11" x14ac:dyDescent="0.25">
      <c r="A664">
        <v>657</v>
      </c>
      <c r="B664">
        <v>2677</v>
      </c>
      <c r="E664">
        <f>'Methane Generation Model'!$B$17-0.012*'Model Extrapolation'!$B664</f>
        <v>1.7255238906021333</v>
      </c>
      <c r="F664" s="1">
        <f t="shared" si="41"/>
        <v>5.6154621470594934</v>
      </c>
      <c r="G664" s="1">
        <f t="shared" si="42"/>
        <v>15.442520904413607</v>
      </c>
      <c r="H664">
        <f t="shared" si="40"/>
        <v>3.7672314638949463E-4</v>
      </c>
      <c r="I664" s="1">
        <f t="shared" si="43"/>
        <v>5271518.0261380011</v>
      </c>
      <c r="J664" s="5">
        <f>I664/$C$3*100</f>
        <v>40.989389744288296</v>
      </c>
      <c r="K664" s="5">
        <f>I664/$C$1*100</f>
        <v>22.749111308080007</v>
      </c>
    </row>
    <row r="665" spans="1:11" x14ac:dyDescent="0.25">
      <c r="A665">
        <v>658</v>
      </c>
      <c r="B665">
        <v>2678</v>
      </c>
      <c r="E665">
        <f>'Methane Generation Model'!$B$17-0.012*'Model Extrapolation'!$B665</f>
        <v>1.7135238906021328</v>
      </c>
      <c r="F665" s="1">
        <f t="shared" si="41"/>
        <v>5.5484793021564061</v>
      </c>
      <c r="G665" s="1">
        <f t="shared" si="42"/>
        <v>15.258318080930117</v>
      </c>
      <c r="H665">
        <f t="shared" si="40"/>
        <v>3.7222948452780369E-4</v>
      </c>
      <c r="I665" s="1">
        <f t="shared" si="43"/>
        <v>5271538.8329353835</v>
      </c>
      <c r="J665" s="5">
        <f>I665/$C$3*100</f>
        <v>40.989551530309519</v>
      </c>
      <c r="K665" s="5">
        <f>I665/$C$1*100</f>
        <v>22.74920109932178</v>
      </c>
    </row>
    <row r="666" spans="1:11" x14ac:dyDescent="0.25">
      <c r="A666">
        <v>659</v>
      </c>
      <c r="B666">
        <v>2679</v>
      </c>
      <c r="E666">
        <f>'Methane Generation Model'!$B$17-0.012*'Model Extrapolation'!$B666</f>
        <v>1.7015238906021324</v>
      </c>
      <c r="F666" s="1">
        <f t="shared" si="41"/>
        <v>5.482295447860646</v>
      </c>
      <c r="G666" s="1">
        <f t="shared" si="42"/>
        <v>15.076312481616776</v>
      </c>
      <c r="H666">
        <f t="shared" si="40"/>
        <v>3.6778942435510025E-4</v>
      </c>
      <c r="I666" s="1">
        <f t="shared" si="43"/>
        <v>5271559.3915433129</v>
      </c>
      <c r="J666" s="5">
        <f>I666/$C$3*100</f>
        <v>40.98971138650063</v>
      </c>
      <c r="K666" s="5">
        <f>I666/$C$1*100</f>
        <v>22.749289819507847</v>
      </c>
    </row>
    <row r="667" spans="1:11" x14ac:dyDescent="0.25">
      <c r="A667">
        <v>660</v>
      </c>
      <c r="B667">
        <v>2680</v>
      </c>
      <c r="E667">
        <f>'Methane Generation Model'!$B$17-0.012*'Model Extrapolation'!$B667</f>
        <v>1.6895238906021319</v>
      </c>
      <c r="F667" s="1">
        <f t="shared" si="41"/>
        <v>5.4169010535828308</v>
      </c>
      <c r="G667" s="1">
        <f t="shared" si="42"/>
        <v>14.896477897352785</v>
      </c>
      <c r="H667">
        <f t="shared" si="40"/>
        <v>3.6340232649504717E-4</v>
      </c>
      <c r="I667" s="1">
        <f t="shared" si="43"/>
        <v>5271579.7049222644</v>
      </c>
      <c r="J667" s="5">
        <f>I667/$C$3*100</f>
        <v>40.989869335881188</v>
      </c>
      <c r="K667" s="5">
        <f>I667/$C$1*100</f>
        <v>22.749377481414061</v>
      </c>
    </row>
    <row r="668" spans="1:11" x14ac:dyDescent="0.25">
      <c r="A668">
        <v>661</v>
      </c>
      <c r="B668">
        <v>2681</v>
      </c>
      <c r="E668">
        <f>'Methane Generation Model'!$B$17-0.012*'Model Extrapolation'!$B668</f>
        <v>1.6775238906021315</v>
      </c>
      <c r="F668" s="1">
        <f t="shared" si="41"/>
        <v>5.3522867024171816</v>
      </c>
      <c r="G668" s="1">
        <f t="shared" si="42"/>
        <v>14.718788431647249</v>
      </c>
      <c r="H668">
        <f t="shared" si="40"/>
        <v>3.5906755919797164E-4</v>
      </c>
      <c r="I668" s="1">
        <f t="shared" si="43"/>
        <v>5271599.7759973984</v>
      </c>
      <c r="J668" s="5">
        <f>I668/$C$3*100</f>
        <v>40.990025401196192</v>
      </c>
      <c r="K668" s="5">
        <f>I668/$C$1*100</f>
        <v>22.749464097663882</v>
      </c>
    </row>
    <row r="669" spans="1:11" x14ac:dyDescent="0.25">
      <c r="A669">
        <v>662</v>
      </c>
      <c r="B669">
        <v>2682</v>
      </c>
      <c r="E669">
        <f>'Methane Generation Model'!$B$17-0.012*'Model Extrapolation'!$B669</f>
        <v>1.6655238906021381</v>
      </c>
      <c r="F669" s="1">
        <f t="shared" si="41"/>
        <v>5.2884430897855133</v>
      </c>
      <c r="G669" s="1">
        <f t="shared" si="42"/>
        <v>14.543218496910161</v>
      </c>
      <c r="H669">
        <f t="shared" si="40"/>
        <v>3.5478449824989482E-4</v>
      </c>
      <c r="I669" s="1">
        <f t="shared" si="43"/>
        <v>5271619.6076589851</v>
      </c>
      <c r="J669" s="5">
        <f>I669/$C$3*100</f>
        <v>40.990179604919291</v>
      </c>
      <c r="K669" s="5">
        <f>I669/$C$1*100</f>
        <v>22.749549680730208</v>
      </c>
    </row>
    <row r="670" spans="1:11" x14ac:dyDescent="0.25">
      <c r="A670">
        <v>663</v>
      </c>
      <c r="B670">
        <v>2683</v>
      </c>
      <c r="E670">
        <f>'Methane Generation Model'!$B$17-0.012*'Model Extrapolation'!$B670</f>
        <v>1.6535238906021377</v>
      </c>
      <c r="F670" s="1">
        <f t="shared" si="41"/>
        <v>5.2253610220972107</v>
      </c>
      <c r="G670" s="1">
        <f t="shared" si="42"/>
        <v>14.369742810767329</v>
      </c>
      <c r="H670">
        <f t="shared" si="40"/>
        <v>3.5055252688263405E-4</v>
      </c>
      <c r="I670" s="1">
        <f t="shared" si="43"/>
        <v>5271639.202762818</v>
      </c>
      <c r="J670" s="5">
        <f>I670/$C$3*100</f>
        <v>40.990331969256111</v>
      </c>
      <c r="K670" s="5">
        <f>I670/$C$1*100</f>
        <v>22.749634242937141</v>
      </c>
    </row>
    <row r="671" spans="1:11" x14ac:dyDescent="0.25">
      <c r="A671">
        <v>664</v>
      </c>
      <c r="B671">
        <v>2684</v>
      </c>
      <c r="E671">
        <f>'Methane Generation Model'!$B$17-0.012*'Model Extrapolation'!$B671</f>
        <v>1.6415238906021372</v>
      </c>
      <c r="F671" s="1">
        <f t="shared" si="41"/>
        <v>5.1630314154255563</v>
      </c>
      <c r="G671" s="1">
        <f t="shared" si="42"/>
        <v>14.198336392420281</v>
      </c>
      <c r="H671">
        <f t="shared" si="40"/>
        <v>3.4637103568500199E-4</v>
      </c>
      <c r="I671" s="1">
        <f t="shared" si="43"/>
        <v>5271658.5641306257</v>
      </c>
      <c r="J671" s="5">
        <f>I671/$C$3*100</f>
        <v>40.990482516147367</v>
      </c>
      <c r="K671" s="5">
        <f>I671/$C$1*100</f>
        <v>22.749717796461791</v>
      </c>
    </row>
    <row r="672" spans="1:11" x14ac:dyDescent="0.25">
      <c r="A672">
        <v>665</v>
      </c>
      <c r="B672">
        <v>2685</v>
      </c>
      <c r="E672">
        <f>'Methane Generation Model'!$B$17-0.012*'Model Extrapolation'!$B672</f>
        <v>1.6295238906021368</v>
      </c>
      <c r="F672" s="1">
        <f t="shared" si="41"/>
        <v>5.1014452941994852</v>
      </c>
      <c r="G672" s="1">
        <f t="shared" si="42"/>
        <v>14.028974559048585</v>
      </c>
      <c r="H672">
        <f t="shared" si="40"/>
        <v>3.4223942251504063E-4</v>
      </c>
      <c r="I672" s="1">
        <f t="shared" si="43"/>
        <v>5271677.6945504788</v>
      </c>
      <c r="J672" s="5">
        <f>I672/$C$3*100</f>
        <v>40.990631267272086</v>
      </c>
      <c r="K672" s="5">
        <f>I672/$C$1*100</f>
        <v>22.74980035333601</v>
      </c>
    </row>
    <row r="673" spans="1:11" x14ac:dyDescent="0.25">
      <c r="A673">
        <v>666</v>
      </c>
      <c r="B673">
        <v>2686</v>
      </c>
      <c r="E673">
        <f>'Methane Generation Model'!$B$17-0.012*'Model Extrapolation'!$B673</f>
        <v>1.6175238906021363</v>
      </c>
      <c r="F673" s="1">
        <f t="shared" si="41"/>
        <v>5.0405937899111182</v>
      </c>
      <c r="G673" s="1">
        <f t="shared" si="42"/>
        <v>13.861632922255575</v>
      </c>
      <c r="H673">
        <f t="shared" si="40"/>
        <v>3.3815709241331399E-4</v>
      </c>
      <c r="I673" s="1">
        <f t="shared" si="43"/>
        <v>5271696.5967771914</v>
      </c>
      <c r="J673" s="5">
        <f>I673/$C$3*100</f>
        <v>40.990778244050674</v>
      </c>
      <c r="K673" s="5">
        <f>I673/$C$1*100</f>
        <v>22.749881925448122</v>
      </c>
    </row>
    <row r="674" spans="1:11" x14ac:dyDescent="0.25">
      <c r="A674">
        <v>667</v>
      </c>
      <c r="B674">
        <v>2687</v>
      </c>
      <c r="E674">
        <f>'Methane Generation Model'!$B$17-0.012*'Model Extrapolation'!$B674</f>
        <v>1.6055238906021359</v>
      </c>
      <c r="F674" s="1">
        <f t="shared" si="41"/>
        <v>4.9804681398386856</v>
      </c>
      <c r="G674" s="1">
        <f t="shared" si="42"/>
        <v>13.696287384556385</v>
      </c>
      <c r="H674">
        <f t="shared" si="40"/>
        <v>3.3412345751723311E-4</v>
      </c>
      <c r="I674" s="1">
        <f t="shared" si="43"/>
        <v>5271715.2735327156</v>
      </c>
      <c r="J674" s="5">
        <f>I674/$C$3*100</f>
        <v>40.990923467648045</v>
      </c>
      <c r="K674" s="5">
        <f>I674/$C$1*100</f>
        <v>22.74996252454466</v>
      </c>
    </row>
    <row r="675" spans="1:11" x14ac:dyDescent="0.25">
      <c r="A675">
        <v>668</v>
      </c>
      <c r="B675">
        <v>2688</v>
      </c>
      <c r="E675">
        <f>'Methane Generation Model'!$B$17-0.012*'Model Extrapolation'!$B675</f>
        <v>1.5935238906021354</v>
      </c>
      <c r="F675" s="1">
        <f t="shared" si="41"/>
        <v>4.9210596857846811</v>
      </c>
      <c r="G675" s="1">
        <f t="shared" si="42"/>
        <v>13.532914135907873</v>
      </c>
      <c r="H675">
        <f t="shared" si="40"/>
        <v>3.3013793697640287E-4</v>
      </c>
      <c r="I675" s="1">
        <f t="shared" si="43"/>
        <v>5271733.727506537</v>
      </c>
      <c r="J675" s="5">
        <f>I675/$C$3*100</f>
        <v>40.991066958976639</v>
      </c>
      <c r="K675" s="5">
        <f>I675/$C$1*100</f>
        <v>22.750042162232035</v>
      </c>
    </row>
    <row r="676" spans="1:11" x14ac:dyDescent="0.25">
      <c r="A676">
        <v>669</v>
      </c>
      <c r="B676">
        <v>2689</v>
      </c>
      <c r="E676">
        <f>'Methane Generation Model'!$B$17-0.012*'Model Extrapolation'!$B676</f>
        <v>1.5815238906021349</v>
      </c>
      <c r="F676" s="1">
        <f t="shared" si="41"/>
        <v>4.8623598728290611</v>
      </c>
      <c r="G676" s="1">
        <f t="shared" si="42"/>
        <v>13.371489650279917</v>
      </c>
      <c r="H676">
        <f t="shared" si="40"/>
        <v>3.2619995686897831E-4</v>
      </c>
      <c r="I676" s="1">
        <f t="shared" si="43"/>
        <v>5271751.9613560606</v>
      </c>
      <c r="J676" s="5">
        <f>I676/$C$3*100</f>
        <v>40.991208738699477</v>
      </c>
      <c r="K676" s="5">
        <f>I676/$C$1*100</f>
        <v>22.750120849978206</v>
      </c>
    </row>
    <row r="677" spans="1:11" x14ac:dyDescent="0.25">
      <c r="A677">
        <v>670</v>
      </c>
      <c r="B677">
        <v>2690</v>
      </c>
      <c r="E677">
        <f>'Methane Generation Model'!$B$17-0.012*'Model Extrapolation'!$B677</f>
        <v>1.5695238906021345</v>
      </c>
      <c r="F677" s="1">
        <f t="shared" si="41"/>
        <v>4.8043602480973275</v>
      </c>
      <c r="G677" s="1">
        <f t="shared" si="42"/>
        <v>13.21199068226765</v>
      </c>
      <c r="H677">
        <f t="shared" si="40"/>
        <v>3.2230895011901915E-4</v>
      </c>
      <c r="I677" s="1">
        <f t="shared" si="43"/>
        <v>5271769.9777069911</v>
      </c>
      <c r="J677" s="5">
        <f>I677/$C$3*100</f>
        <v>40.991348827233061</v>
      </c>
      <c r="K677" s="5">
        <f>I677/$C$1*100</f>
        <v>22.750198599114348</v>
      </c>
    </row>
    <row r="678" spans="1:11" x14ac:dyDescent="0.25">
      <c r="A678">
        <v>671</v>
      </c>
      <c r="B678">
        <v>2691</v>
      </c>
      <c r="E678">
        <f>'Methane Generation Model'!$B$17-0.012*'Model Extrapolation'!$B678</f>
        <v>1.557523890602134</v>
      </c>
      <c r="F678" s="1">
        <f t="shared" si="41"/>
        <v>4.7470524595432932</v>
      </c>
      <c r="G678" s="1">
        <f t="shared" si="42"/>
        <v>13.054394263744056</v>
      </c>
      <c r="H678">
        <f t="shared" si="40"/>
        <v>3.1846435641482958E-4</v>
      </c>
      <c r="I678" s="1">
        <f t="shared" si="43"/>
        <v>5271787.7791537149</v>
      </c>
      <c r="J678" s="5">
        <f>I678/$C$3*100</f>
        <v>40.991487244750395</v>
      </c>
      <c r="K678" s="5">
        <f>I678/$C$1*100</f>
        <v>22.75027542083647</v>
      </c>
    </row>
    <row r="679" spans="1:11" x14ac:dyDescent="0.25">
      <c r="A679">
        <v>672</v>
      </c>
      <c r="B679">
        <v>2692</v>
      </c>
      <c r="E679">
        <f>'Methane Generation Model'!$B$17-0.012*'Model Extrapolation'!$B679</f>
        <v>1.5455238906021336</v>
      </c>
      <c r="F679" s="1">
        <f t="shared" si="41"/>
        <v>4.6904282547463803</v>
      </c>
      <c r="G679" s="1">
        <f t="shared" si="42"/>
        <v>12.898677700552545</v>
      </c>
      <c r="H679">
        <f t="shared" si="40"/>
        <v>3.1466562212827289E-4</v>
      </c>
      <c r="I679" s="1">
        <f t="shared" si="43"/>
        <v>5271805.3682596702</v>
      </c>
      <c r="J679" s="5">
        <f>I679/$C$3*100</f>
        <v>40.991624011183838</v>
      </c>
      <c r="K679" s="5">
        <f>I679/$C$1*100</f>
        <v>22.750351326207031</v>
      </c>
    </row>
    <row r="680" spans="1:11" x14ac:dyDescent="0.25">
      <c r="A680">
        <v>673</v>
      </c>
      <c r="B680">
        <v>2693</v>
      </c>
      <c r="E680">
        <f>'Methane Generation Model'!$B$17-0.012*'Model Extrapolation'!$B680</f>
        <v>1.5335238906021331</v>
      </c>
      <c r="F680" s="1">
        <f t="shared" si="41"/>
        <v>4.6344794797232494</v>
      </c>
      <c r="G680" s="1">
        <f t="shared" si="42"/>
        <v>12.744818569238936</v>
      </c>
      <c r="H680">
        <f t="shared" si="40"/>
        <v>3.1091220023504745E-4</v>
      </c>
      <c r="I680" s="1">
        <f t="shared" si="43"/>
        <v>5271822.7475577192</v>
      </c>
      <c r="J680" s="5">
        <f>I680/$C$3*100</f>
        <v>40.991759146227992</v>
      </c>
      <c r="K680" s="5">
        <f>I680/$C$1*100</f>
        <v>22.750426326156532</v>
      </c>
    </row>
    <row r="681" spans="1:11" x14ac:dyDescent="0.25">
      <c r="A681">
        <v>674</v>
      </c>
      <c r="B681">
        <v>2694</v>
      </c>
      <c r="E681">
        <f>'Methane Generation Model'!$B$17-0.012*'Model Extrapolation'!$B681</f>
        <v>1.5215238906021327</v>
      </c>
      <c r="F681" s="1">
        <f t="shared" si="41"/>
        <v>4.5791980777536176</v>
      </c>
      <c r="G681" s="1">
        <f t="shared" si="42"/>
        <v>12.592794713822448</v>
      </c>
      <c r="H681">
        <f t="shared" si="40"/>
        <v>3.072035502359147E-4</v>
      </c>
      <c r="I681" s="1">
        <f t="shared" si="43"/>
        <v>5271839.9195505101</v>
      </c>
      <c r="J681" s="5">
        <f>I681/$C$3*100</f>
        <v>40.991892669342526</v>
      </c>
      <c r="K681" s="5">
        <f>I681/$C$1*100</f>
        <v>22.750500431485104</v>
      </c>
    </row>
    <row r="682" spans="1:11" x14ac:dyDescent="0.25">
      <c r="A682">
        <v>675</v>
      </c>
      <c r="B682">
        <v>2695</v>
      </c>
      <c r="E682">
        <f>'Methane Generation Model'!$B$17-0.012*'Model Extrapolation'!$B682</f>
        <v>1.5095238906021322</v>
      </c>
      <c r="F682" s="1">
        <f t="shared" si="41"/>
        <v>4.5245760882200745</v>
      </c>
      <c r="G682" s="1">
        <f t="shared" si="42"/>
        <v>12.442584242605205</v>
      </c>
      <c r="H682">
        <f t="shared" si="40"/>
        <v>3.0353913807886623E-4</v>
      </c>
      <c r="I682" s="1">
        <f t="shared" si="43"/>
        <v>5271856.8867108412</v>
      </c>
      <c r="J682" s="5">
        <f>I682/$C$3*100</f>
        <v>40.99202459975502</v>
      </c>
      <c r="K682" s="5">
        <f>I682/$C$1*100</f>
        <v>22.750573652864038</v>
      </c>
    </row>
    <row r="683" spans="1:11" x14ac:dyDescent="0.25">
      <c r="A683">
        <v>676</v>
      </c>
      <c r="B683">
        <v>2696</v>
      </c>
      <c r="E683">
        <f>'Methane Generation Model'!$B$17-0.012*'Model Extrapolation'!$B683</f>
        <v>1.4975238906021318</v>
      </c>
      <c r="F683" s="1">
        <f t="shared" si="41"/>
        <v>4.4706056454617409</v>
      </c>
      <c r="G683" s="1">
        <f t="shared" si="42"/>
        <v>12.294165525019787</v>
      </c>
      <c r="H683">
        <f t="shared" si="40"/>
        <v>2.9991843608221931E-4</v>
      </c>
      <c r="I683" s="1">
        <f t="shared" si="43"/>
        <v>5271873.6514820112</v>
      </c>
      <c r="J683" s="5">
        <f>I683/$C$3*100</f>
        <v>40.992154956463672</v>
      </c>
      <c r="K683" s="5">
        <f>I683/$C$1*100</f>
        <v>22.750646000837339</v>
      </c>
    </row>
    <row r="684" spans="1:11" x14ac:dyDescent="0.25">
      <c r="A684">
        <v>677</v>
      </c>
      <c r="B684">
        <v>2697</v>
      </c>
      <c r="E684">
        <f>'Methane Generation Model'!$B$17-0.012*'Model Extrapolation'!$B684</f>
        <v>1.4855238906021384</v>
      </c>
      <c r="F684" s="1">
        <f t="shared" si="41"/>
        <v>4.4172789776416277</v>
      </c>
      <c r="G684" s="1">
        <f t="shared" si="42"/>
        <v>12.147517188514476</v>
      </c>
      <c r="H684">
        <f t="shared" si="40"/>
        <v>2.9634092285863177E-4</v>
      </c>
      <c r="I684" s="1">
        <f t="shared" si="43"/>
        <v>5271890.2162781777</v>
      </c>
      <c r="J684" s="5">
        <f>I684/$C$3*100</f>
        <v>40.99228375824007</v>
      </c>
      <c r="K684" s="5">
        <f>I684/$C$1*100</f>
        <v>22.750717485823241</v>
      </c>
    </row>
    <row r="685" spans="1:11" x14ac:dyDescent="0.25">
      <c r="A685">
        <v>678</v>
      </c>
      <c r="B685">
        <v>2698</v>
      </c>
      <c r="E685">
        <f>'Methane Generation Model'!$B$17-0.012*'Model Extrapolation'!$B685</f>
        <v>1.473523890602138</v>
      </c>
      <c r="F685" s="1">
        <f t="shared" si="41"/>
        <v>4.3645884056273587</v>
      </c>
      <c r="G685" s="1">
        <f t="shared" si="42"/>
        <v>12.002618115475236</v>
      </c>
      <c r="H685">
        <f t="shared" si="40"/>
        <v>2.9280608324001341E-4</v>
      </c>
      <c r="I685" s="1">
        <f t="shared" si="43"/>
        <v>5271906.583484699</v>
      </c>
      <c r="J685" s="5">
        <f>I685/$C$3*100</f>
        <v>40.992411023631902</v>
      </c>
      <c r="K685" s="5">
        <f>I685/$C$1*100</f>
        <v>22.750788118115707</v>
      </c>
    </row>
    <row r="686" spans="1:11" x14ac:dyDescent="0.25">
      <c r="A686">
        <v>679</v>
      </c>
      <c r="B686">
        <v>2699</v>
      </c>
      <c r="E686">
        <f>'Methane Generation Model'!$B$17-0.012*'Model Extrapolation'!$B686</f>
        <v>1.4615238906021375</v>
      </c>
      <c r="F686" s="1">
        <f t="shared" si="41"/>
        <v>4.3125263418855448</v>
      </c>
      <c r="G686" s="1">
        <f t="shared" si="42"/>
        <v>11.859447440185248</v>
      </c>
      <c r="H686">
        <f t="shared" si="40"/>
        <v>2.8931340820335293E-4</v>
      </c>
      <c r="I686" s="1">
        <f t="shared" si="43"/>
        <v>5271922.7554584807</v>
      </c>
      <c r="J686" s="5">
        <f>I686/$C$3*100</f>
        <v>40.992536770965586</v>
      </c>
      <c r="K686" s="5">
        <f>I686/$C$1*100</f>
        <v>22.750857907885901</v>
      </c>
    </row>
    <row r="687" spans="1:11" x14ac:dyDescent="0.25">
      <c r="A687">
        <v>680</v>
      </c>
      <c r="B687">
        <v>2700</v>
      </c>
      <c r="E687">
        <f>'Methane Generation Model'!$B$17-0.012*'Model Extrapolation'!$B687</f>
        <v>1.449523890602137</v>
      </c>
      <c r="F687" s="1">
        <f t="shared" si="41"/>
        <v>4.2610852893890439</v>
      </c>
      <c r="G687" s="1">
        <f t="shared" si="42"/>
        <v>11.717984545819871</v>
      </c>
      <c r="H687">
        <f t="shared" si="40"/>
        <v>2.8586239479740972E-4</v>
      </c>
      <c r="I687" s="1">
        <f t="shared" si="43"/>
        <v>5271938.7345283162</v>
      </c>
      <c r="J687" s="5">
        <f>I687/$C$3*100</f>
        <v>40.992661018348983</v>
      </c>
      <c r="K687" s="5">
        <f>I687/$C$1*100</f>
        <v>22.750926865183683</v>
      </c>
    </row>
    <row r="688" spans="1:11" x14ac:dyDescent="0.25">
      <c r="A688">
        <v>681</v>
      </c>
      <c r="B688">
        <v>2701</v>
      </c>
      <c r="E688">
        <f>'Methane Generation Model'!$B$17-0.012*'Model Extrapolation'!$B688</f>
        <v>1.4375238906021366</v>
      </c>
      <c r="F688" s="1">
        <f t="shared" si="41"/>
        <v>4.2102578405374054</v>
      </c>
      <c r="G688" s="1">
        <f t="shared" si="42"/>
        <v>11.578209061477864</v>
      </c>
      <c r="H688">
        <f t="shared" si="40"/>
        <v>2.8245254607028988E-4</v>
      </c>
      <c r="I688" s="1">
        <f t="shared" si="43"/>
        <v>5271954.5229952177</v>
      </c>
      <c r="J688" s="5">
        <f>I688/$C$3*100</f>
        <v>40.9927837836739</v>
      </c>
      <c r="K688" s="5">
        <f>I688/$C$1*100</f>
        <v>22.75099499993901</v>
      </c>
    </row>
    <row r="689" spans="1:11" x14ac:dyDescent="0.25">
      <c r="A689">
        <v>682</v>
      </c>
      <c r="B689">
        <v>2702</v>
      </c>
      <c r="E689">
        <f>'Methane Generation Model'!$B$17-0.012*'Model Extrapolation'!$B689</f>
        <v>1.4255238906021361</v>
      </c>
      <c r="F689" s="1">
        <f t="shared" si="41"/>
        <v>4.160036676090165</v>
      </c>
      <c r="G689" s="1">
        <f t="shared" si="42"/>
        <v>11.440100859247954</v>
      </c>
      <c r="H689">
        <f t="shared" si="40"/>
        <v>2.7908337099788455E-4</v>
      </c>
      <c r="I689" s="1">
        <f t="shared" si="43"/>
        <v>5271970.1231327523</v>
      </c>
      <c r="J689" s="5">
        <f>I689/$C$3*100</f>
        <v>40.992905084618762</v>
      </c>
      <c r="K689" s="5">
        <f>I689/$C$1*100</f>
        <v>22.751062321963413</v>
      </c>
    </row>
    <row r="690" spans="1:11" x14ac:dyDescent="0.25">
      <c r="A690">
        <v>683</v>
      </c>
      <c r="B690">
        <v>2703</v>
      </c>
      <c r="E690">
        <f>'Methane Generation Model'!$B$17-0.012*'Model Extrapolation'!$B690</f>
        <v>1.4135238906021357</v>
      </c>
      <c r="F690" s="1">
        <f t="shared" si="41"/>
        <v>4.11041456411286</v>
      </c>
      <c r="G690" s="1">
        <f t="shared" si="42"/>
        <v>11.303640051310365</v>
      </c>
      <c r="H690">
        <f t="shared" si="40"/>
        <v>2.7575438441316131E-4</v>
      </c>
      <c r="I690" s="1">
        <f t="shared" si="43"/>
        <v>5271985.5371873677</v>
      </c>
      <c r="J690" s="5">
        <f>I690/$C$3*100</f>
        <v>40.993024938651139</v>
      </c>
      <c r="K690" s="5">
        <f>I690/$C$1*100</f>
        <v>22.751128840951385</v>
      </c>
    </row>
    <row r="691" spans="1:11" x14ac:dyDescent="0.25">
      <c r="A691">
        <v>684</v>
      </c>
      <c r="B691">
        <v>2704</v>
      </c>
      <c r="E691">
        <f>'Methane Generation Model'!$B$17-0.012*'Model Extrapolation'!$B691</f>
        <v>1.4015238906021352</v>
      </c>
      <c r="F691" s="1">
        <f t="shared" si="41"/>
        <v>4.0613843589356167</v>
      </c>
      <c r="G691" s="1">
        <f t="shared" si="42"/>
        <v>11.168806987072946</v>
      </c>
      <c r="H691">
        <f t="shared" si="40"/>
        <v>2.7246510693629939E-4</v>
      </c>
      <c r="I691" s="1">
        <f t="shared" si="43"/>
        <v>5272000.7673787139</v>
      </c>
      <c r="J691" s="5">
        <f>I691/$C$3*100</f>
        <v>40.993143363030207</v>
      </c>
      <c r="K691" s="5">
        <f>I691/$C$1*100</f>
        <v>22.751194566481765</v>
      </c>
    </row>
    <row r="692" spans="1:11" x14ac:dyDescent="0.25">
      <c r="A692">
        <v>685</v>
      </c>
      <c r="B692">
        <v>2705</v>
      </c>
      <c r="E692">
        <f>'Methane Generation Model'!$B$17-0.012*'Model Extrapolation'!$B692</f>
        <v>1.3895238906021348</v>
      </c>
      <c r="F692" s="1">
        <f t="shared" si="41"/>
        <v>4.0129390001241667</v>
      </c>
      <c r="G692" s="1">
        <f t="shared" si="42"/>
        <v>11.035582250341459</v>
      </c>
      <c r="H692">
        <f t="shared" si="40"/>
        <v>2.6921506490565827E-4</v>
      </c>
      <c r="I692" s="1">
        <f t="shared" si="43"/>
        <v>5272015.8158999644</v>
      </c>
      <c r="J692" s="5">
        <f>I692/$C$3*100</f>
        <v>40.993260374809267</v>
      </c>
      <c r="K692" s="5">
        <f>I692/$C$1*100</f>
        <v>22.751259508019146</v>
      </c>
    </row>
    <row r="693" spans="1:11" x14ac:dyDescent="0.25">
      <c r="A693">
        <v>686</v>
      </c>
      <c r="B693">
        <v>2706</v>
      </c>
      <c r="E693">
        <f>'Methane Generation Model'!$B$17-0.012*'Model Extrapolation'!$B693</f>
        <v>1.3775238906021343</v>
      </c>
      <c r="F693" s="1">
        <f t="shared" si="41"/>
        <v>3.965071511463127</v>
      </c>
      <c r="G693" s="1">
        <f t="shared" si="42"/>
        <v>10.903946656523599</v>
      </c>
      <c r="H693">
        <f t="shared" si="40"/>
        <v>2.6600379030956948E-4</v>
      </c>
      <c r="I693" s="1">
        <f t="shared" si="43"/>
        <v>5272030.6849181326</v>
      </c>
      <c r="J693" s="5">
        <f>I693/$C$3*100</f>
        <v>40.993375990838238</v>
      </c>
      <c r="K693" s="5">
        <f>I693/$C$1*100</f>
        <v>22.751323674915223</v>
      </c>
    </row>
    <row r="694" spans="1:11" x14ac:dyDescent="0.25">
      <c r="A694">
        <v>687</v>
      </c>
      <c r="B694">
        <v>2707</v>
      </c>
      <c r="E694">
        <f>'Methane Generation Model'!$B$17-0.012*'Model Extrapolation'!$B694</f>
        <v>1.3655238906021339</v>
      </c>
      <c r="F694" s="1">
        <f t="shared" si="41"/>
        <v>3.9177749999514138</v>
      </c>
      <c r="G694" s="1">
        <f t="shared" si="42"/>
        <v>10.773881249866388</v>
      </c>
      <c r="H694">
        <f t="shared" si="40"/>
        <v>2.62830820718942E-4</v>
      </c>
      <c r="I694" s="1">
        <f t="shared" si="43"/>
        <v>5272045.3765743822</v>
      </c>
      <c r="J694" s="5">
        <f>I694/$C$3*100</f>
        <v>40.99349022776601</v>
      </c>
      <c r="K694" s="5">
        <f>I694/$C$1*100</f>
        <v>22.751387076410133</v>
      </c>
    </row>
    <row r="695" spans="1:11" x14ac:dyDescent="0.25">
      <c r="A695">
        <v>688</v>
      </c>
      <c r="B695">
        <v>2708</v>
      </c>
      <c r="E695">
        <f>'Methane Generation Model'!$B$17-0.012*'Model Extrapolation'!$B695</f>
        <v>1.3535238906021334</v>
      </c>
      <c r="F695" s="1">
        <f t="shared" si="41"/>
        <v>3.8710426548096417</v>
      </c>
      <c r="G695" s="1">
        <f t="shared" si="42"/>
        <v>10.645367300726514</v>
      </c>
      <c r="H695">
        <f t="shared" si="40"/>
        <v>2.5969569922067192E-4</v>
      </c>
      <c r="I695" s="1">
        <f t="shared" si="43"/>
        <v>5272059.8929843381</v>
      </c>
      <c r="J695" s="5">
        <f>I695/$C$3*100</f>
        <v>40.993603102042911</v>
      </c>
      <c r="K695" s="5">
        <f>I695/$C$1*100</f>
        <v>22.751449721633815</v>
      </c>
    </row>
    <row r="696" spans="1:11" x14ac:dyDescent="0.25">
      <c r="A696">
        <v>689</v>
      </c>
      <c r="B696">
        <v>2709</v>
      </c>
      <c r="E696">
        <f>'Methane Generation Model'!$B$17-0.012*'Model Extrapolation'!$B696</f>
        <v>1.341523890602133</v>
      </c>
      <c r="F696" s="1">
        <f t="shared" si="41"/>
        <v>3.8248677464993555</v>
      </c>
      <c r="G696" s="1">
        <f t="shared" si="42"/>
        <v>10.518386302873228</v>
      </c>
      <c r="H696">
        <f t="shared" si="40"/>
        <v>2.5659797435184585E-4</v>
      </c>
      <c r="I696" s="1">
        <f t="shared" si="43"/>
        <v>5272074.2362383874</v>
      </c>
      <c r="J696" s="5">
        <f>I696/$C$3*100</f>
        <v>40.993714629923019</v>
      </c>
      <c r="K696" s="5">
        <f>I696/$C$1*100</f>
        <v>22.751511619607278</v>
      </c>
    </row>
    <row r="697" spans="1:11" x14ac:dyDescent="0.25">
      <c r="A697">
        <v>690</v>
      </c>
      <c r="B697">
        <v>2710</v>
      </c>
      <c r="E697">
        <f>'Methane Generation Model'!$B$17-0.012*'Model Extrapolation'!$B697</f>
        <v>1.3295238906021325</v>
      </c>
      <c r="F697" s="1">
        <f t="shared" si="41"/>
        <v>3.7792436257539688</v>
      </c>
      <c r="G697" s="1">
        <f t="shared" si="42"/>
        <v>10.392919970823414</v>
      </c>
      <c r="H697">
        <f t="shared" si="40"/>
        <v>2.5353720003472996E-4</v>
      </c>
      <c r="I697" s="1">
        <f t="shared" si="43"/>
        <v>5272088.4084019838</v>
      </c>
      <c r="J697" s="5">
        <f>I697/$C$3*100</f>
        <v>40.993824827466554</v>
      </c>
      <c r="K697" s="5">
        <f>I697/$C$1*100</f>
        <v>22.75157277924394</v>
      </c>
    </row>
    <row r="698" spans="1:11" x14ac:dyDescent="0.25">
      <c r="A698">
        <v>691</v>
      </c>
      <c r="B698">
        <v>2711</v>
      </c>
      <c r="E698">
        <f>'Methane Generation Model'!$B$17-0.012*'Model Extrapolation'!$B698</f>
        <v>1.317523890602132</v>
      </c>
      <c r="F698" s="1">
        <f t="shared" si="41"/>
        <v>3.7341637226212554</v>
      </c>
      <c r="G698" s="1">
        <f t="shared" si="42"/>
        <v>10.268950237208452</v>
      </c>
      <c r="H698">
        <f t="shared" si="40"/>
        <v>2.5051293551253342E-4</v>
      </c>
      <c r="I698" s="1">
        <f t="shared" si="43"/>
        <v>5272102.4115159437</v>
      </c>
      <c r="J698" s="5">
        <f>I698/$C$3*100</f>
        <v>40.993933710542152</v>
      </c>
      <c r="K698" s="5">
        <f>I698/$C$1*100</f>
        <v>22.751633209350892</v>
      </c>
    </row>
    <row r="699" spans="1:11" x14ac:dyDescent="0.25">
      <c r="A699">
        <v>692</v>
      </c>
      <c r="B699">
        <v>2712</v>
      </c>
      <c r="E699">
        <f>'Methane Generation Model'!$B$17-0.012*'Model Extrapolation'!$B699</f>
        <v>1.3055238906021316</v>
      </c>
      <c r="F699" s="1">
        <f t="shared" si="41"/>
        <v>3.689621545517265</v>
      </c>
      <c r="G699" s="1">
        <f t="shared" si="42"/>
        <v>10.146459250172478</v>
      </c>
      <c r="H699">
        <f t="shared" si="40"/>
        <v>2.4752474528593913E-4</v>
      </c>
      <c r="I699" s="1">
        <f t="shared" si="43"/>
        <v>5272116.2475967389</v>
      </c>
      <c r="J699" s="5">
        <f>I699/$C$3*100</f>
        <v>40.994041294829152</v>
      </c>
      <c r="K699" s="5">
        <f>I699/$C$1*100</f>
        <v>22.75169291863018</v>
      </c>
    </row>
    <row r="700" spans="1:11" x14ac:dyDescent="0.25">
      <c r="A700">
        <v>693</v>
      </c>
      <c r="B700">
        <v>2713</v>
      </c>
      <c r="E700">
        <f>'Methane Generation Model'!$B$17-0.012*'Model Extrapolation'!$B700</f>
        <v>1.2935238906021382</v>
      </c>
      <c r="F700" s="1">
        <f t="shared" si="41"/>
        <v>3.6456106802915516</v>
      </c>
      <c r="G700" s="1">
        <f t="shared" si="42"/>
        <v>10.025429370801767</v>
      </c>
      <c r="H700">
        <f t="shared" si="40"/>
        <v>2.4457219905039257E-4</v>
      </c>
      <c r="I700" s="1">
        <f t="shared" si="43"/>
        <v>5272129.9186367895</v>
      </c>
      <c r="J700" s="5">
        <f>I700/$C$3*100</f>
        <v>40.994147595819882</v>
      </c>
      <c r="K700" s="5">
        <f>I700/$C$1*100</f>
        <v>22.751751915680035</v>
      </c>
    </row>
    <row r="701" spans="1:11" x14ac:dyDescent="0.25">
      <c r="A701">
        <v>694</v>
      </c>
      <c r="B701">
        <v>2714</v>
      </c>
      <c r="E701">
        <f>'Methane Generation Model'!$B$17-0.012*'Model Extrapolation'!$B701</f>
        <v>1.2815238906021378</v>
      </c>
      <c r="F701" s="1">
        <f t="shared" si="41"/>
        <v>3.6021247893034194</v>
      </c>
      <c r="G701" s="1">
        <f t="shared" si="42"/>
        <v>9.9058431705844026</v>
      </c>
      <c r="H701">
        <f t="shared" si="40"/>
        <v>2.416548716341303E-4</v>
      </c>
      <c r="I701" s="1">
        <f t="shared" si="43"/>
        <v>5272143.4266047496</v>
      </c>
      <c r="J701" s="5">
        <f>I701/$C$3*100</f>
        <v>40.994252628821883</v>
      </c>
      <c r="K701" s="5">
        <f>I701/$C$1*100</f>
        <v>22.751810208996144</v>
      </c>
    </row>
    <row r="702" spans="1:11" x14ac:dyDescent="0.25">
      <c r="A702">
        <v>695</v>
      </c>
      <c r="B702">
        <v>2715</v>
      </c>
      <c r="E702">
        <f>'Methane Generation Model'!$B$17-0.012*'Model Extrapolation'!$B702</f>
        <v>1.2695238906021373</v>
      </c>
      <c r="F702" s="1">
        <f t="shared" si="41"/>
        <v>3.5591576105094487</v>
      </c>
      <c r="G702" s="1">
        <f t="shared" si="42"/>
        <v>9.7876834289009835</v>
      </c>
      <c r="H702">
        <f t="shared" si="40"/>
        <v>2.3877234293696498E-4</v>
      </c>
      <c r="I702" s="1">
        <f t="shared" si="43"/>
        <v>5272156.7734457897</v>
      </c>
      <c r="J702" s="5">
        <f>I702/$C$3*100</f>
        <v>40.994356408960073</v>
      </c>
      <c r="K702" s="5">
        <f>I702/$C$1*100</f>
        <v>22.751867806972843</v>
      </c>
    </row>
    <row r="703" spans="1:11" x14ac:dyDescent="0.25">
      <c r="A703">
        <v>696</v>
      </c>
      <c r="B703">
        <v>2716</v>
      </c>
      <c r="E703">
        <f>'Methane Generation Model'!$B$17-0.012*'Model Extrapolation'!$B703</f>
        <v>1.2575238906021369</v>
      </c>
      <c r="F703" s="1">
        <f t="shared" si="41"/>
        <v>3.5167029565616454</v>
      </c>
      <c r="G703" s="1">
        <f t="shared" si="42"/>
        <v>9.6709331305445243</v>
      </c>
      <c r="H703">
        <f t="shared" si="40"/>
        <v>2.3592419786978318E-4</v>
      </c>
      <c r="I703" s="1">
        <f t="shared" si="43"/>
        <v>5272169.9610818764</v>
      </c>
      <c r="J703" s="5">
        <f>I703/$C$3*100</f>
        <v>40.994458951178977</v>
      </c>
      <c r="K703" s="5">
        <f>I703/$C$1*100</f>
        <v>22.75192471790433</v>
      </c>
    </row>
    <row r="704" spans="1:11" x14ac:dyDescent="0.25">
      <c r="A704">
        <v>697</v>
      </c>
      <c r="B704">
        <v>2717</v>
      </c>
      <c r="E704">
        <f>'Methane Generation Model'!$B$17-0.012*'Model Extrapolation'!$B704</f>
        <v>1.2455238906021364</v>
      </c>
      <c r="F704" s="1">
        <f t="shared" si="41"/>
        <v>3.4747547139164787</v>
      </c>
      <c r="G704" s="1">
        <f t="shared" si="42"/>
        <v>9.5555754632703156</v>
      </c>
      <c r="H704">
        <f t="shared" si="40"/>
        <v>2.3311002629477359E-4</v>
      </c>
      <c r="I704" s="1">
        <f t="shared" si="43"/>
        <v>5272182.9914120529</v>
      </c>
      <c r="J704" s="5">
        <f>I704/$C$3*100</f>
        <v>40.99456027024484</v>
      </c>
      <c r="K704" s="5">
        <f>I704/$C$1*100</f>
        <v>22.751980949985885</v>
      </c>
    </row>
    <row r="705" spans="1:11" x14ac:dyDescent="0.25">
      <c r="A705">
        <v>698</v>
      </c>
      <c r="B705">
        <v>2718</v>
      </c>
      <c r="E705">
        <f>'Methane Generation Model'!$B$17-0.012*'Model Extrapolation'!$B705</f>
        <v>1.233523890602136</v>
      </c>
      <c r="F705" s="1">
        <f t="shared" si="41"/>
        <v>3.4333068419545207</v>
      </c>
      <c r="G705" s="1">
        <f t="shared" si="42"/>
        <v>9.4415938153749313</v>
      </c>
      <c r="H705">
        <f t="shared" si="40"/>
        <v>2.3032942296636648E-4</v>
      </c>
      <c r="I705" s="1">
        <f t="shared" si="43"/>
        <v>5272195.8663127106</v>
      </c>
      <c r="J705" s="5">
        <f>I705/$C$3*100</f>
        <v>40.994660380747803</v>
      </c>
      <c r="K705" s="5">
        <f>I705/$C$1*100</f>
        <v>22.75203651131503</v>
      </c>
    </row>
    <row r="706" spans="1:11" x14ac:dyDescent="0.25">
      <c r="A706">
        <v>699</v>
      </c>
      <c r="B706">
        <v>2719</v>
      </c>
      <c r="E706">
        <f>'Methane Generation Model'!$B$17-0.012*'Model Extrapolation'!$B706</f>
        <v>1.2215238906021355</v>
      </c>
      <c r="F706" s="1">
        <f t="shared" si="41"/>
        <v>3.3923533721105872</v>
      </c>
      <c r="G706" s="1">
        <f t="shared" si="42"/>
        <v>9.3289717733041151</v>
      </c>
      <c r="H706">
        <f t="shared" si="40"/>
        <v>2.2758198747287769E-4</v>
      </c>
      <c r="I706" s="1">
        <f t="shared" si="43"/>
        <v>5272208.5876378557</v>
      </c>
      <c r="J706" s="5">
        <f>I706/$C$3*100</f>
        <v>40.99475929710394</v>
      </c>
      <c r="K706" s="5">
        <f>I706/$C$1*100</f>
        <v>22.752091409892682</v>
      </c>
    </row>
    <row r="707" spans="1:11" x14ac:dyDescent="0.25">
      <c r="A707">
        <v>700</v>
      </c>
      <c r="B707">
        <v>2720</v>
      </c>
      <c r="E707">
        <f>'Methane Generation Model'!$B$17-0.012*'Model Extrapolation'!$B707</f>
        <v>1.2095238906021351</v>
      </c>
      <c r="F707" s="1">
        <f t="shared" si="41"/>
        <v>3.3518884070142527</v>
      </c>
      <c r="G707" s="1">
        <f t="shared" si="42"/>
        <v>9.2176931192891942</v>
      </c>
      <c r="H707">
        <f t="shared" si="40"/>
        <v>2.248673241788486E-4</v>
      </c>
      <c r="I707" s="1">
        <f t="shared" si="43"/>
        <v>5272221.157219382</v>
      </c>
      <c r="J707" s="5">
        <f>I707/$C$3*100</f>
        <v>40.994857033557373</v>
      </c>
      <c r="K707" s="5">
        <f>I707/$C$1*100</f>
        <v>22.752145653624343</v>
      </c>
    </row>
    <row r="708" spans="1:11" x14ac:dyDescent="0.25">
      <c r="A708">
        <v>701</v>
      </c>
      <c r="B708">
        <v>2721</v>
      </c>
      <c r="E708">
        <f>'Methane Generation Model'!$B$17-0.012*'Model Extrapolation'!$B708</f>
        <v>1.1975238906021346</v>
      </c>
      <c r="F708" s="1">
        <f t="shared" si="41"/>
        <v>3.3119061196406188</v>
      </c>
      <c r="G708" s="1">
        <f t="shared" si="42"/>
        <v>9.1077418290117009</v>
      </c>
      <c r="H708">
        <f t="shared" si="40"/>
        <v>2.2218504216807384E-4</v>
      </c>
      <c r="I708" s="1">
        <f t="shared" si="43"/>
        <v>5272233.5768673308</v>
      </c>
      <c r="J708" s="5">
        <f>I708/$C$3*100</f>
        <v>40.994953604182335</v>
      </c>
      <c r="K708" s="5">
        <f>I708/$C$1*100</f>
        <v>22.752199250321191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48E97-27D1-42F7-B5BC-A0A457E4B516}">
  <dimension ref="A1:I131"/>
  <sheetViews>
    <sheetView workbookViewId="0">
      <selection sqref="A1:I1048576"/>
    </sheetView>
  </sheetViews>
  <sheetFormatPr defaultRowHeight="15" x14ac:dyDescent="0.25"/>
  <cols>
    <col min="1" max="1" width="18" bestFit="1" customWidth="1"/>
    <col min="2" max="2" width="12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</cols>
  <sheetData>
    <row r="1" spans="1:9" x14ac:dyDescent="0.25">
      <c r="A1" t="s">
        <v>24</v>
      </c>
    </row>
    <row r="2" spans="1:9" ht="15.75" thickBot="1" x14ac:dyDescent="0.3"/>
    <row r="3" spans="1:9" x14ac:dyDescent="0.25">
      <c r="A3" s="9" t="s">
        <v>25</v>
      </c>
      <c r="B3" s="9"/>
    </row>
    <row r="4" spans="1:9" x14ac:dyDescent="0.25">
      <c r="A4" s="6" t="s">
        <v>26</v>
      </c>
      <c r="B4" s="6">
        <v>1</v>
      </c>
    </row>
    <row r="5" spans="1:9" x14ac:dyDescent="0.25">
      <c r="A5" s="6" t="s">
        <v>27</v>
      </c>
      <c r="B5" s="6">
        <v>1</v>
      </c>
    </row>
    <row r="6" spans="1:9" x14ac:dyDescent="0.25">
      <c r="A6" s="6" t="s">
        <v>28</v>
      </c>
      <c r="B6" s="6">
        <v>1</v>
      </c>
    </row>
    <row r="7" spans="1:9" x14ac:dyDescent="0.25">
      <c r="A7" s="6" t="s">
        <v>29</v>
      </c>
      <c r="B7" s="6">
        <v>5.7554272850506686E-16</v>
      </c>
    </row>
    <row r="8" spans="1:9" ht="15.75" thickBot="1" x14ac:dyDescent="0.3">
      <c r="A8" s="7" t="s">
        <v>30</v>
      </c>
      <c r="B8" s="7">
        <v>107</v>
      </c>
    </row>
    <row r="10" spans="1:9" ht="15.75" thickBot="1" x14ac:dyDescent="0.3">
      <c r="A10" t="s">
        <v>31</v>
      </c>
    </row>
    <row r="11" spans="1:9" x14ac:dyDescent="0.25">
      <c r="A11" s="8"/>
      <c r="B11" s="8" t="s">
        <v>35</v>
      </c>
      <c r="C11" s="8" t="s">
        <v>36</v>
      </c>
      <c r="D11" s="8" t="s">
        <v>37</v>
      </c>
      <c r="E11" s="8" t="s">
        <v>38</v>
      </c>
      <c r="F11" s="8" t="s">
        <v>39</v>
      </c>
    </row>
    <row r="12" spans="1:9" x14ac:dyDescent="0.25">
      <c r="A12" s="6" t="s">
        <v>32</v>
      </c>
      <c r="B12" s="6">
        <v>1</v>
      </c>
      <c r="C12" s="6">
        <v>110.35595416319993</v>
      </c>
      <c r="D12" s="6">
        <v>110.35595416319993</v>
      </c>
      <c r="E12" s="6">
        <v>3.331506212260477E+32</v>
      </c>
      <c r="F12" s="6">
        <v>0</v>
      </c>
    </row>
    <row r="13" spans="1:9" x14ac:dyDescent="0.25">
      <c r="A13" s="6" t="s">
        <v>33</v>
      </c>
      <c r="B13" s="6">
        <v>105</v>
      </c>
      <c r="C13" s="6">
        <v>3.4781190395180995E-29</v>
      </c>
      <c r="D13" s="6">
        <v>3.3124943233505712E-31</v>
      </c>
      <c r="E13" s="6"/>
      <c r="F13" s="6"/>
    </row>
    <row r="14" spans="1:9" ht="15.75" thickBot="1" x14ac:dyDescent="0.3">
      <c r="A14" s="7" t="s">
        <v>6</v>
      </c>
      <c r="B14" s="7">
        <v>106</v>
      </c>
      <c r="C14" s="7">
        <v>110.35595416319993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40</v>
      </c>
      <c r="C16" s="8" t="s">
        <v>29</v>
      </c>
      <c r="D16" s="8" t="s">
        <v>41</v>
      </c>
      <c r="E16" s="8" t="s">
        <v>42</v>
      </c>
      <c r="F16" s="8" t="s">
        <v>43</v>
      </c>
      <c r="G16" s="8" t="s">
        <v>44</v>
      </c>
      <c r="H16" s="8" t="s">
        <v>45</v>
      </c>
      <c r="I16" s="8" t="s">
        <v>46</v>
      </c>
    </row>
    <row r="17" spans="1:9" x14ac:dyDescent="0.25">
      <c r="A17" s="6" t="s">
        <v>34</v>
      </c>
      <c r="B17" s="6">
        <v>76.836413044242363</v>
      </c>
      <c r="C17" s="6">
        <v>3.73652938254944E-15</v>
      </c>
      <c r="D17" s="6">
        <v>2.0563577902822956E+16</v>
      </c>
      <c r="E17" s="6">
        <v>0</v>
      </c>
      <c r="F17" s="6">
        <v>76.836413044242349</v>
      </c>
      <c r="G17" s="6">
        <v>76.836413044242377</v>
      </c>
      <c r="H17" s="6">
        <v>76.836413044242349</v>
      </c>
      <c r="I17" s="6">
        <v>76.836413044242377</v>
      </c>
    </row>
    <row r="18" spans="1:9" ht="15.75" thickBot="1" x14ac:dyDescent="0.3">
      <c r="A18" s="7" t="s">
        <v>47</v>
      </c>
      <c r="B18" s="7">
        <v>-3.2880000000000006E-2</v>
      </c>
      <c r="C18" s="7">
        <v>1.8014055446550526E-18</v>
      </c>
      <c r="D18" s="7">
        <v>-1.8252414120495076E+16</v>
      </c>
      <c r="E18" s="7">
        <v>0</v>
      </c>
      <c r="F18" s="7">
        <v>-3.2880000000000013E-2</v>
      </c>
      <c r="G18" s="7">
        <v>-3.288E-2</v>
      </c>
      <c r="H18" s="7">
        <v>-3.2880000000000013E-2</v>
      </c>
      <c r="I18" s="7">
        <v>-3.288E-2</v>
      </c>
    </row>
    <row r="22" spans="1:9" x14ac:dyDescent="0.25">
      <c r="A22" t="s">
        <v>48</v>
      </c>
    </row>
    <row r="23" spans="1:9" ht="15.75" thickBot="1" x14ac:dyDescent="0.3"/>
    <row r="24" spans="1:9" x14ac:dyDescent="0.25">
      <c r="A24" s="8" t="s">
        <v>49</v>
      </c>
      <c r="B24" s="8" t="s">
        <v>50</v>
      </c>
      <c r="C24" s="8" t="s">
        <v>51</v>
      </c>
    </row>
    <row r="25" spans="1:9" x14ac:dyDescent="0.25">
      <c r="A25" s="6">
        <v>1</v>
      </c>
      <c r="B25" s="6">
        <v>10.38593304424235</v>
      </c>
      <c r="C25" s="6">
        <v>3.5527136788005009E-15</v>
      </c>
    </row>
    <row r="26" spans="1:9" x14ac:dyDescent="0.25">
      <c r="A26" s="6">
        <v>2</v>
      </c>
      <c r="B26" s="6">
        <v>10.353053044242344</v>
      </c>
      <c r="C26" s="6">
        <v>8.8817841970012523E-15</v>
      </c>
    </row>
    <row r="27" spans="1:9" x14ac:dyDescent="0.25">
      <c r="A27" s="6">
        <v>3</v>
      </c>
      <c r="B27" s="6">
        <v>10.320173044242352</v>
      </c>
      <c r="C27" s="6">
        <v>0</v>
      </c>
    </row>
    <row r="28" spans="1:9" x14ac:dyDescent="0.25">
      <c r="A28" s="6">
        <v>4</v>
      </c>
      <c r="B28" s="6">
        <v>10.287293044242347</v>
      </c>
      <c r="C28" s="6">
        <v>7.1054273576010019E-15</v>
      </c>
    </row>
    <row r="29" spans="1:9" x14ac:dyDescent="0.25">
      <c r="A29" s="6">
        <v>5</v>
      </c>
      <c r="B29" s="6">
        <v>10.254413044242355</v>
      </c>
      <c r="C29" s="6">
        <v>-1.7763568394002505E-15</v>
      </c>
    </row>
    <row r="30" spans="1:9" x14ac:dyDescent="0.25">
      <c r="A30" s="6">
        <v>6</v>
      </c>
      <c r="B30" s="6">
        <v>10.221533044242349</v>
      </c>
      <c r="C30" s="6">
        <v>3.5527136788005009E-15</v>
      </c>
    </row>
    <row r="31" spans="1:9" x14ac:dyDescent="0.25">
      <c r="A31" s="6">
        <v>7</v>
      </c>
      <c r="B31" s="6">
        <v>10.188653044242344</v>
      </c>
      <c r="C31" s="6">
        <v>8.8817841970012523E-15</v>
      </c>
    </row>
    <row r="32" spans="1:9" x14ac:dyDescent="0.25">
      <c r="A32" s="6">
        <v>8</v>
      </c>
      <c r="B32" s="6">
        <v>10.155773044242352</v>
      </c>
      <c r="C32" s="6">
        <v>0</v>
      </c>
    </row>
    <row r="33" spans="1:3" x14ac:dyDescent="0.25">
      <c r="A33" s="6">
        <v>9</v>
      </c>
      <c r="B33" s="6">
        <v>10.122893044242346</v>
      </c>
      <c r="C33" s="6">
        <v>7.1054273576010019E-15</v>
      </c>
    </row>
    <row r="34" spans="1:3" x14ac:dyDescent="0.25">
      <c r="A34" s="6">
        <v>10</v>
      </c>
      <c r="B34" s="6">
        <v>10.090013044242355</v>
      </c>
      <c r="C34" s="6">
        <v>-1.7763568394002505E-15</v>
      </c>
    </row>
    <row r="35" spans="1:3" x14ac:dyDescent="0.25">
      <c r="A35" s="6">
        <v>11</v>
      </c>
      <c r="B35" s="6">
        <v>10.057133044242349</v>
      </c>
      <c r="C35" s="6">
        <v>3.5527136788005009E-15</v>
      </c>
    </row>
    <row r="36" spans="1:3" x14ac:dyDescent="0.25">
      <c r="A36" s="6">
        <v>12</v>
      </c>
      <c r="B36" s="6">
        <v>10.024253044242343</v>
      </c>
      <c r="C36" s="6">
        <v>1.0658141036401503E-14</v>
      </c>
    </row>
    <row r="37" spans="1:3" x14ac:dyDescent="0.25">
      <c r="A37" s="6">
        <v>13</v>
      </c>
      <c r="B37" s="6">
        <v>9.9913730442423514</v>
      </c>
      <c r="C37" s="6">
        <v>1.7763568394002505E-15</v>
      </c>
    </row>
    <row r="38" spans="1:3" x14ac:dyDescent="0.25">
      <c r="A38" s="6">
        <v>14</v>
      </c>
      <c r="B38" s="6">
        <v>9.9584930442423456</v>
      </c>
      <c r="C38" s="6">
        <v>7.1054273576010019E-15</v>
      </c>
    </row>
    <row r="39" spans="1:3" x14ac:dyDescent="0.25">
      <c r="A39" s="6">
        <v>15</v>
      </c>
      <c r="B39" s="6">
        <v>9.925613044242354</v>
      </c>
      <c r="C39" s="6">
        <v>-1.7763568394002505E-15</v>
      </c>
    </row>
    <row r="40" spans="1:3" x14ac:dyDescent="0.25">
      <c r="A40" s="6">
        <v>16</v>
      </c>
      <c r="B40" s="6">
        <v>9.8927330442423482</v>
      </c>
      <c r="C40" s="6">
        <v>3.5527136788005009E-15</v>
      </c>
    </row>
    <row r="41" spans="1:3" x14ac:dyDescent="0.25">
      <c r="A41" s="6">
        <v>17</v>
      </c>
      <c r="B41" s="6">
        <v>9.8598530442423566</v>
      </c>
      <c r="C41" s="6">
        <v>-3.5527136788005009E-15</v>
      </c>
    </row>
    <row r="42" spans="1:3" x14ac:dyDescent="0.25">
      <c r="A42" s="6">
        <v>18</v>
      </c>
      <c r="B42" s="6">
        <v>9.8269730442423509</v>
      </c>
      <c r="C42" s="6">
        <v>1.7763568394002505E-15</v>
      </c>
    </row>
    <row r="43" spans="1:3" x14ac:dyDescent="0.25">
      <c r="A43" s="6">
        <v>19</v>
      </c>
      <c r="B43" s="6">
        <v>9.7940930442423451</v>
      </c>
      <c r="C43" s="6">
        <v>7.1054273576010019E-15</v>
      </c>
    </row>
    <row r="44" spans="1:3" x14ac:dyDescent="0.25">
      <c r="A44" s="6">
        <v>20</v>
      </c>
      <c r="B44" s="6">
        <v>9.7612130442423535</v>
      </c>
      <c r="C44" s="6">
        <v>0</v>
      </c>
    </row>
    <row r="45" spans="1:3" x14ac:dyDescent="0.25">
      <c r="A45" s="6">
        <v>21</v>
      </c>
      <c r="B45" s="6">
        <v>9.7283330442423477</v>
      </c>
      <c r="C45" s="6">
        <v>5.3290705182007514E-15</v>
      </c>
    </row>
    <row r="46" spans="1:3" x14ac:dyDescent="0.25">
      <c r="A46" s="6">
        <v>22</v>
      </c>
      <c r="B46" s="6">
        <v>9.6954530442423561</v>
      </c>
      <c r="C46" s="6">
        <v>-3.5527136788005009E-15</v>
      </c>
    </row>
    <row r="47" spans="1:3" x14ac:dyDescent="0.25">
      <c r="A47" s="6">
        <v>23</v>
      </c>
      <c r="B47" s="6">
        <v>9.6625730442423503</v>
      </c>
      <c r="C47" s="6">
        <v>3.5527136788005009E-15</v>
      </c>
    </row>
    <row r="48" spans="1:3" x14ac:dyDescent="0.25">
      <c r="A48" s="6">
        <v>24</v>
      </c>
      <c r="B48" s="6">
        <v>9.6296930442423445</v>
      </c>
      <c r="C48" s="6">
        <v>8.8817841970012523E-15</v>
      </c>
    </row>
    <row r="49" spans="1:3" x14ac:dyDescent="0.25">
      <c r="A49" s="6">
        <v>25</v>
      </c>
      <c r="B49" s="6">
        <v>9.5968130442423529</v>
      </c>
      <c r="C49" s="6">
        <v>0</v>
      </c>
    </row>
    <row r="50" spans="1:3" x14ac:dyDescent="0.25">
      <c r="A50" s="6">
        <v>26</v>
      </c>
      <c r="B50" s="6">
        <v>9.5639330442423471</v>
      </c>
      <c r="C50" s="6">
        <v>5.3290705182007514E-15</v>
      </c>
    </row>
    <row r="51" spans="1:3" x14ac:dyDescent="0.25">
      <c r="A51" s="6">
        <v>27</v>
      </c>
      <c r="B51" s="6">
        <v>9.5310530442423556</v>
      </c>
      <c r="C51" s="6">
        <v>-1.7763568394002505E-15</v>
      </c>
    </row>
    <row r="52" spans="1:3" x14ac:dyDescent="0.25">
      <c r="A52" s="6">
        <v>28</v>
      </c>
      <c r="B52" s="6">
        <v>9.4981730442423498</v>
      </c>
      <c r="C52" s="6">
        <v>3.5527136788005009E-15</v>
      </c>
    </row>
    <row r="53" spans="1:3" x14ac:dyDescent="0.25">
      <c r="A53" s="6">
        <v>29</v>
      </c>
      <c r="B53" s="6">
        <v>9.465293044242344</v>
      </c>
      <c r="C53" s="6">
        <v>8.8817841970012523E-15</v>
      </c>
    </row>
    <row r="54" spans="1:3" x14ac:dyDescent="0.25">
      <c r="A54" s="6">
        <v>30</v>
      </c>
      <c r="B54" s="6">
        <v>9.4324130442423524</v>
      </c>
      <c r="C54" s="6">
        <v>0</v>
      </c>
    </row>
    <row r="55" spans="1:3" x14ac:dyDescent="0.25">
      <c r="A55" s="6">
        <v>31</v>
      </c>
      <c r="B55" s="6">
        <v>9.3995330442423466</v>
      </c>
      <c r="C55" s="6">
        <v>7.1054273576010019E-15</v>
      </c>
    </row>
    <row r="56" spans="1:3" x14ac:dyDescent="0.25">
      <c r="A56" s="6">
        <v>32</v>
      </c>
      <c r="B56" s="6">
        <v>9.366653044242355</v>
      </c>
      <c r="C56" s="6">
        <v>-1.7763568394002505E-15</v>
      </c>
    </row>
    <row r="57" spans="1:3" x14ac:dyDescent="0.25">
      <c r="A57" s="6">
        <v>33</v>
      </c>
      <c r="B57" s="6">
        <v>9.3337730442423492</v>
      </c>
      <c r="C57" s="6">
        <v>3.5527136788005009E-15</v>
      </c>
    </row>
    <row r="58" spans="1:3" x14ac:dyDescent="0.25">
      <c r="A58" s="6">
        <v>34</v>
      </c>
      <c r="B58" s="6">
        <v>9.3008930442423434</v>
      </c>
      <c r="C58" s="6">
        <v>8.8817841970012523E-15</v>
      </c>
    </row>
    <row r="59" spans="1:3" x14ac:dyDescent="0.25">
      <c r="A59" s="6">
        <v>35</v>
      </c>
      <c r="B59" s="6">
        <v>9.2680130442423518</v>
      </c>
      <c r="C59" s="6">
        <v>1.7763568394002505E-15</v>
      </c>
    </row>
    <row r="60" spans="1:3" x14ac:dyDescent="0.25">
      <c r="A60" s="6">
        <v>36</v>
      </c>
      <c r="B60" s="6">
        <v>9.235133044242346</v>
      </c>
      <c r="C60" s="6">
        <v>7.1054273576010019E-15</v>
      </c>
    </row>
    <row r="61" spans="1:3" x14ac:dyDescent="0.25">
      <c r="A61" s="6">
        <v>37</v>
      </c>
      <c r="B61" s="6">
        <v>9.2022530442423545</v>
      </c>
      <c r="C61" s="6">
        <v>-1.7763568394002505E-15</v>
      </c>
    </row>
    <row r="62" spans="1:3" x14ac:dyDescent="0.25">
      <c r="A62" s="6">
        <v>38</v>
      </c>
      <c r="B62" s="6">
        <v>9.1693730442423487</v>
      </c>
      <c r="C62" s="6">
        <v>3.5527136788005009E-15</v>
      </c>
    </row>
    <row r="63" spans="1:3" x14ac:dyDescent="0.25">
      <c r="A63" s="6">
        <v>39</v>
      </c>
      <c r="B63" s="6">
        <v>9.1364930442423429</v>
      </c>
      <c r="C63" s="6">
        <v>1.0658141036401503E-14</v>
      </c>
    </row>
    <row r="64" spans="1:3" x14ac:dyDescent="0.25">
      <c r="A64" s="6">
        <v>40</v>
      </c>
      <c r="B64" s="6">
        <v>9.1036130442423513</v>
      </c>
      <c r="C64" s="6">
        <v>1.7763568394002505E-15</v>
      </c>
    </row>
    <row r="65" spans="1:3" x14ac:dyDescent="0.25">
      <c r="A65" s="6">
        <v>41</v>
      </c>
      <c r="B65" s="6">
        <v>9.0707330442423455</v>
      </c>
      <c r="C65" s="6">
        <v>7.1054273576010019E-15</v>
      </c>
    </row>
    <row r="66" spans="1:3" x14ac:dyDescent="0.25">
      <c r="A66" s="6">
        <v>42</v>
      </c>
      <c r="B66" s="6">
        <v>9.0378530442423539</v>
      </c>
      <c r="C66" s="6">
        <v>-1.7763568394002505E-15</v>
      </c>
    </row>
    <row r="67" spans="1:3" x14ac:dyDescent="0.25">
      <c r="A67" s="6">
        <v>43</v>
      </c>
      <c r="B67" s="6">
        <v>9.0049730442423481</v>
      </c>
      <c r="C67" s="6">
        <v>5.3290705182007514E-15</v>
      </c>
    </row>
    <row r="68" spans="1:3" x14ac:dyDescent="0.25">
      <c r="A68" s="6">
        <v>44</v>
      </c>
      <c r="B68" s="6">
        <v>8.9720930442423565</v>
      </c>
      <c r="C68" s="6">
        <v>-3.5527136788005009E-15</v>
      </c>
    </row>
    <row r="69" spans="1:3" x14ac:dyDescent="0.25">
      <c r="A69" s="6">
        <v>45</v>
      </c>
      <c r="B69" s="6">
        <v>8.9392130442423507</v>
      </c>
      <c r="C69" s="6">
        <v>1.7763568394002505E-15</v>
      </c>
    </row>
    <row r="70" spans="1:3" x14ac:dyDescent="0.25">
      <c r="A70" s="6">
        <v>46</v>
      </c>
      <c r="B70" s="6">
        <v>8.906333044242345</v>
      </c>
      <c r="C70" s="6">
        <v>7.1054273576010019E-15</v>
      </c>
    </row>
    <row r="71" spans="1:3" x14ac:dyDescent="0.25">
      <c r="A71" s="6">
        <v>47</v>
      </c>
      <c r="B71" s="6">
        <v>8.8734530442423534</v>
      </c>
      <c r="C71" s="6">
        <v>0</v>
      </c>
    </row>
    <row r="72" spans="1:3" x14ac:dyDescent="0.25">
      <c r="A72" s="6">
        <v>48</v>
      </c>
      <c r="B72" s="6">
        <v>8.8405730442423476</v>
      </c>
      <c r="C72" s="6">
        <v>5.3290705182007514E-15</v>
      </c>
    </row>
    <row r="73" spans="1:3" x14ac:dyDescent="0.25">
      <c r="A73" s="6">
        <v>49</v>
      </c>
      <c r="B73" s="6">
        <v>8.807693044242356</v>
      </c>
      <c r="C73" s="6">
        <v>-3.5527136788005009E-15</v>
      </c>
    </row>
    <row r="74" spans="1:3" x14ac:dyDescent="0.25">
      <c r="A74" s="6">
        <v>50</v>
      </c>
      <c r="B74" s="6">
        <v>8.7748130442423502</v>
      </c>
      <c r="C74" s="6">
        <v>1.7763568394002505E-15</v>
      </c>
    </row>
    <row r="75" spans="1:3" x14ac:dyDescent="0.25">
      <c r="A75" s="6">
        <v>51</v>
      </c>
      <c r="B75" s="6">
        <v>8.7419330442423444</v>
      </c>
      <c r="C75" s="6">
        <v>8.8817841970012523E-15</v>
      </c>
    </row>
    <row r="76" spans="1:3" x14ac:dyDescent="0.25">
      <c r="A76" s="6">
        <v>52</v>
      </c>
      <c r="B76" s="6">
        <v>8.7090530442423528</v>
      </c>
      <c r="C76" s="6">
        <v>0</v>
      </c>
    </row>
    <row r="77" spans="1:3" x14ac:dyDescent="0.25">
      <c r="A77" s="6">
        <v>53</v>
      </c>
      <c r="B77" s="6">
        <v>8.676173044242347</v>
      </c>
      <c r="C77" s="6">
        <v>5.3290705182007514E-15</v>
      </c>
    </row>
    <row r="78" spans="1:3" x14ac:dyDescent="0.25">
      <c r="A78" s="6">
        <v>54</v>
      </c>
      <c r="B78" s="6">
        <v>8.6432930442423554</v>
      </c>
      <c r="C78" s="6">
        <v>-1.7763568394002505E-15</v>
      </c>
    </row>
    <row r="79" spans="1:3" x14ac:dyDescent="0.25">
      <c r="A79" s="6">
        <v>55</v>
      </c>
      <c r="B79" s="6">
        <v>8.6104130442423497</v>
      </c>
      <c r="C79" s="6">
        <v>3.5527136788005009E-15</v>
      </c>
    </row>
    <row r="80" spans="1:3" x14ac:dyDescent="0.25">
      <c r="A80" s="6">
        <v>56</v>
      </c>
      <c r="B80" s="6">
        <v>8.5775330442423439</v>
      </c>
      <c r="C80" s="6">
        <v>8.8817841970012523E-15</v>
      </c>
    </row>
    <row r="81" spans="1:3" x14ac:dyDescent="0.25">
      <c r="A81" s="6">
        <v>57</v>
      </c>
      <c r="B81" s="6">
        <v>8.5446530442423523</v>
      </c>
      <c r="C81" s="6">
        <v>0</v>
      </c>
    </row>
    <row r="82" spans="1:3" x14ac:dyDescent="0.25">
      <c r="A82" s="6">
        <v>58</v>
      </c>
      <c r="B82" s="6">
        <v>8.5117730442423465</v>
      </c>
      <c r="C82" s="6">
        <v>7.1054273576010019E-15</v>
      </c>
    </row>
    <row r="83" spans="1:3" x14ac:dyDescent="0.25">
      <c r="A83" s="6">
        <v>59</v>
      </c>
      <c r="B83" s="6">
        <v>8.4788930442423549</v>
      </c>
      <c r="C83" s="6">
        <v>-1.7763568394002505E-15</v>
      </c>
    </row>
    <row r="84" spans="1:3" x14ac:dyDescent="0.25">
      <c r="A84" s="6">
        <v>60</v>
      </c>
      <c r="B84" s="6">
        <v>8.4460130442423491</v>
      </c>
      <c r="C84" s="6">
        <v>3.5527136788005009E-15</v>
      </c>
    </row>
    <row r="85" spans="1:3" x14ac:dyDescent="0.25">
      <c r="A85" s="6">
        <v>61</v>
      </c>
      <c r="B85" s="6">
        <v>8.4131330442423433</v>
      </c>
      <c r="C85" s="6">
        <v>8.8817841970012523E-15</v>
      </c>
    </row>
    <row r="86" spans="1:3" x14ac:dyDescent="0.25">
      <c r="A86" s="6">
        <v>62</v>
      </c>
      <c r="B86" s="6">
        <v>8.3802530442423517</v>
      </c>
      <c r="C86" s="6">
        <v>1.7763568394002505E-15</v>
      </c>
    </row>
    <row r="87" spans="1:3" x14ac:dyDescent="0.25">
      <c r="A87" s="6">
        <v>63</v>
      </c>
      <c r="B87" s="6">
        <v>8.3473730442423459</v>
      </c>
      <c r="C87" s="6">
        <v>7.1054273576010019E-15</v>
      </c>
    </row>
    <row r="88" spans="1:3" x14ac:dyDescent="0.25">
      <c r="A88" s="6">
        <v>64</v>
      </c>
      <c r="B88" s="6">
        <v>8.3144930442423544</v>
      </c>
      <c r="C88" s="6">
        <v>-1.7763568394002505E-15</v>
      </c>
    </row>
    <row r="89" spans="1:3" x14ac:dyDescent="0.25">
      <c r="A89" s="6">
        <v>65</v>
      </c>
      <c r="B89" s="6">
        <v>8.2816130442423486</v>
      </c>
      <c r="C89" s="6">
        <v>3.5527136788005009E-15</v>
      </c>
    </row>
    <row r="90" spans="1:3" x14ac:dyDescent="0.25">
      <c r="A90" s="6">
        <v>66</v>
      </c>
      <c r="B90" s="6">
        <v>8.2487330442423428</v>
      </c>
      <c r="C90" s="6">
        <v>1.0658141036401503E-14</v>
      </c>
    </row>
    <row r="91" spans="1:3" x14ac:dyDescent="0.25">
      <c r="A91" s="6">
        <v>67</v>
      </c>
      <c r="B91" s="6">
        <v>8.2158530442423512</v>
      </c>
      <c r="C91" s="6">
        <v>1.7763568394002505E-15</v>
      </c>
    </row>
    <row r="92" spans="1:3" x14ac:dyDescent="0.25">
      <c r="A92" s="6">
        <v>68</v>
      </c>
      <c r="B92" s="6">
        <v>8.1829730442423454</v>
      </c>
      <c r="C92" s="6">
        <v>7.1054273576010019E-15</v>
      </c>
    </row>
    <row r="93" spans="1:3" x14ac:dyDescent="0.25">
      <c r="A93" s="6">
        <v>69</v>
      </c>
      <c r="B93" s="6">
        <v>8.1500930442423538</v>
      </c>
      <c r="C93" s="6">
        <v>-1.7763568394002505E-15</v>
      </c>
    </row>
    <row r="94" spans="1:3" x14ac:dyDescent="0.25">
      <c r="A94" s="6">
        <v>70</v>
      </c>
      <c r="B94" s="6">
        <v>8.117213044242348</v>
      </c>
      <c r="C94" s="6">
        <v>5.3290705182007514E-15</v>
      </c>
    </row>
    <row r="95" spans="1:3" x14ac:dyDescent="0.25">
      <c r="A95" s="6">
        <v>71</v>
      </c>
      <c r="B95" s="6">
        <v>8.0843330442423564</v>
      </c>
      <c r="C95" s="6">
        <v>-3.5527136788005009E-15</v>
      </c>
    </row>
    <row r="96" spans="1:3" x14ac:dyDescent="0.25">
      <c r="A96" s="6">
        <v>72</v>
      </c>
      <c r="B96" s="6">
        <v>8.0514530442423506</v>
      </c>
      <c r="C96" s="6">
        <v>1.7763568394002505E-15</v>
      </c>
    </row>
    <row r="97" spans="1:3" x14ac:dyDescent="0.25">
      <c r="A97" s="6">
        <v>73</v>
      </c>
      <c r="B97" s="6">
        <v>8.0185730442423448</v>
      </c>
      <c r="C97" s="6">
        <v>8.8817841970012523E-15</v>
      </c>
    </row>
    <row r="98" spans="1:3" x14ac:dyDescent="0.25">
      <c r="A98" s="6">
        <v>74</v>
      </c>
      <c r="B98" s="6">
        <v>7.9856930442423533</v>
      </c>
      <c r="C98" s="6">
        <v>0</v>
      </c>
    </row>
    <row r="99" spans="1:3" x14ac:dyDescent="0.25">
      <c r="A99" s="6">
        <v>75</v>
      </c>
      <c r="B99" s="6">
        <v>7.9528130442423475</v>
      </c>
      <c r="C99" s="6">
        <v>5.3290705182007514E-15</v>
      </c>
    </row>
    <row r="100" spans="1:3" x14ac:dyDescent="0.25">
      <c r="A100" s="6">
        <v>76</v>
      </c>
      <c r="B100" s="6">
        <v>7.9199330442423559</v>
      </c>
      <c r="C100" s="6">
        <v>-2.6645352591003757E-15</v>
      </c>
    </row>
    <row r="101" spans="1:3" x14ac:dyDescent="0.25">
      <c r="A101" s="6">
        <v>77</v>
      </c>
      <c r="B101" s="6">
        <v>7.8870530442423501</v>
      </c>
      <c r="C101" s="6">
        <v>2.6645352591003757E-15</v>
      </c>
    </row>
    <row r="102" spans="1:3" x14ac:dyDescent="0.25">
      <c r="A102" s="6">
        <v>78</v>
      </c>
      <c r="B102" s="6">
        <v>7.8541730442423443</v>
      </c>
      <c r="C102" s="6">
        <v>8.8817841970012523E-15</v>
      </c>
    </row>
    <row r="103" spans="1:3" x14ac:dyDescent="0.25">
      <c r="A103" s="6">
        <v>79</v>
      </c>
      <c r="B103" s="6">
        <v>7.8212930442423527</v>
      </c>
      <c r="C103" s="6">
        <v>0</v>
      </c>
    </row>
    <row r="104" spans="1:3" x14ac:dyDescent="0.25">
      <c r="A104" s="6">
        <v>80</v>
      </c>
      <c r="B104" s="6">
        <v>7.7884130442423469</v>
      </c>
      <c r="C104" s="6">
        <v>6.2172489379008766E-15</v>
      </c>
    </row>
    <row r="105" spans="1:3" x14ac:dyDescent="0.25">
      <c r="A105" s="6">
        <v>81</v>
      </c>
      <c r="B105" s="6">
        <v>7.7555330442423553</v>
      </c>
      <c r="C105" s="6">
        <v>-2.6645352591003757E-15</v>
      </c>
    </row>
    <row r="106" spans="1:3" x14ac:dyDescent="0.25">
      <c r="A106" s="6">
        <v>82</v>
      </c>
      <c r="B106" s="6">
        <v>7.7226530442423496</v>
      </c>
      <c r="C106" s="6">
        <v>3.5527136788005009E-15</v>
      </c>
    </row>
    <row r="107" spans="1:3" x14ac:dyDescent="0.25">
      <c r="A107" s="6">
        <v>83</v>
      </c>
      <c r="B107" s="6">
        <v>7.6897730442423438</v>
      </c>
      <c r="C107" s="6">
        <v>8.8817841970012523E-15</v>
      </c>
    </row>
    <row r="108" spans="1:3" x14ac:dyDescent="0.25">
      <c r="A108" s="6">
        <v>84</v>
      </c>
      <c r="B108" s="6">
        <v>7.6568930442423522</v>
      </c>
      <c r="C108" s="6">
        <v>8.8817841970012523E-16</v>
      </c>
    </row>
    <row r="109" spans="1:3" x14ac:dyDescent="0.25">
      <c r="A109" s="6">
        <v>85</v>
      </c>
      <c r="B109" s="6">
        <v>7.6240130442423464</v>
      </c>
      <c r="C109" s="6">
        <v>6.2172489379008766E-15</v>
      </c>
    </row>
    <row r="110" spans="1:3" x14ac:dyDescent="0.25">
      <c r="A110" s="6">
        <v>86</v>
      </c>
      <c r="B110" s="6">
        <v>7.5911330442423548</v>
      </c>
      <c r="C110" s="6">
        <v>-1.7763568394002505E-15</v>
      </c>
    </row>
    <row r="111" spans="1:3" x14ac:dyDescent="0.25">
      <c r="A111" s="6">
        <v>87</v>
      </c>
      <c r="B111" s="6">
        <v>7.558253044242349</v>
      </c>
      <c r="C111" s="6">
        <v>3.5527136788005009E-15</v>
      </c>
    </row>
    <row r="112" spans="1:3" x14ac:dyDescent="0.25">
      <c r="A112" s="6">
        <v>88</v>
      </c>
      <c r="B112" s="6">
        <v>7.5253730442423432</v>
      </c>
      <c r="C112" s="6">
        <v>9.7699626167013776E-15</v>
      </c>
    </row>
    <row r="113" spans="1:3" x14ac:dyDescent="0.25">
      <c r="A113" s="6">
        <v>89</v>
      </c>
      <c r="B113" s="6">
        <v>7.4924930442423516</v>
      </c>
      <c r="C113" s="6">
        <v>8.8817841970012523E-16</v>
      </c>
    </row>
    <row r="114" spans="1:3" x14ac:dyDescent="0.25">
      <c r="A114" s="6">
        <v>90</v>
      </c>
      <c r="B114" s="6">
        <v>7.4596130442423458</v>
      </c>
      <c r="C114" s="6">
        <v>7.1054273576010019E-15</v>
      </c>
    </row>
    <row r="115" spans="1:3" x14ac:dyDescent="0.25">
      <c r="A115" s="6">
        <v>91</v>
      </c>
      <c r="B115" s="6">
        <v>7.4267330442423543</v>
      </c>
      <c r="C115" s="6">
        <v>-8.8817841970012523E-16</v>
      </c>
    </row>
    <row r="116" spans="1:3" x14ac:dyDescent="0.25">
      <c r="A116" s="6">
        <v>92</v>
      </c>
      <c r="B116" s="6">
        <v>7.3938530442423485</v>
      </c>
      <c r="C116" s="6">
        <v>4.4408920985006262E-15</v>
      </c>
    </row>
    <row r="117" spans="1:3" x14ac:dyDescent="0.25">
      <c r="A117" s="6">
        <v>93</v>
      </c>
      <c r="B117" s="6">
        <v>7.3609730442423427</v>
      </c>
      <c r="C117" s="6">
        <v>1.0658141036401503E-14</v>
      </c>
    </row>
    <row r="118" spans="1:3" x14ac:dyDescent="0.25">
      <c r="A118" s="6">
        <v>94</v>
      </c>
      <c r="B118" s="6">
        <v>7.3280930442423511</v>
      </c>
      <c r="C118" s="6">
        <v>1.7763568394002505E-15</v>
      </c>
    </row>
    <row r="119" spans="1:3" x14ac:dyDescent="0.25">
      <c r="A119" s="6">
        <v>95</v>
      </c>
      <c r="B119" s="6">
        <v>7.2952130442423453</v>
      </c>
      <c r="C119" s="6">
        <v>7.9936057773011271E-15</v>
      </c>
    </row>
    <row r="120" spans="1:3" x14ac:dyDescent="0.25">
      <c r="A120" s="6">
        <v>96</v>
      </c>
      <c r="B120" s="6">
        <v>7.2623330442423537</v>
      </c>
      <c r="C120" s="6">
        <v>-8.8817841970012523E-16</v>
      </c>
    </row>
    <row r="121" spans="1:3" x14ac:dyDescent="0.25">
      <c r="A121" s="6">
        <v>97</v>
      </c>
      <c r="B121" s="6">
        <v>7.2294530442423479</v>
      </c>
      <c r="C121" s="6">
        <v>5.3290705182007514E-15</v>
      </c>
    </row>
    <row r="122" spans="1:3" x14ac:dyDescent="0.25">
      <c r="A122" s="6">
        <v>98</v>
      </c>
      <c r="B122" s="6">
        <v>7.1965730442423563</v>
      </c>
      <c r="C122" s="6">
        <v>-3.5527136788005009E-15</v>
      </c>
    </row>
    <row r="123" spans="1:3" x14ac:dyDescent="0.25">
      <c r="A123" s="6">
        <v>99</v>
      </c>
      <c r="B123" s="6">
        <v>7.1636930442423505</v>
      </c>
      <c r="C123" s="6">
        <v>1.7763568394002505E-15</v>
      </c>
    </row>
    <row r="124" spans="1:3" x14ac:dyDescent="0.25">
      <c r="A124" s="6">
        <v>100</v>
      </c>
      <c r="B124" s="6">
        <v>7.1308130442423447</v>
      </c>
      <c r="C124" s="6">
        <v>7.9936057773011271E-15</v>
      </c>
    </row>
    <row r="125" spans="1:3" x14ac:dyDescent="0.25">
      <c r="A125" s="6">
        <v>101</v>
      </c>
      <c r="B125" s="6">
        <v>7.0979330442423532</v>
      </c>
      <c r="C125" s="6">
        <v>0</v>
      </c>
    </row>
    <row r="126" spans="1:3" x14ac:dyDescent="0.25">
      <c r="A126" s="6">
        <v>102</v>
      </c>
      <c r="B126" s="6">
        <v>7.0650530442423474</v>
      </c>
      <c r="C126" s="6">
        <v>5.3290705182007514E-15</v>
      </c>
    </row>
    <row r="127" spans="1:3" x14ac:dyDescent="0.25">
      <c r="A127" s="6">
        <v>103</v>
      </c>
      <c r="B127" s="6">
        <v>7.0321730442423558</v>
      </c>
      <c r="C127" s="6">
        <v>-2.6645352591003757E-15</v>
      </c>
    </row>
    <row r="128" spans="1:3" x14ac:dyDescent="0.25">
      <c r="A128" s="6">
        <v>104</v>
      </c>
      <c r="B128" s="6">
        <v>6.99929304424235</v>
      </c>
      <c r="C128" s="6">
        <v>2.6645352591003757E-15</v>
      </c>
    </row>
    <row r="129" spans="1:3" x14ac:dyDescent="0.25">
      <c r="A129" s="6">
        <v>105</v>
      </c>
      <c r="B129" s="6">
        <v>6.9664130442423442</v>
      </c>
      <c r="C129" s="6">
        <v>8.8817841970012523E-15</v>
      </c>
    </row>
    <row r="130" spans="1:3" x14ac:dyDescent="0.25">
      <c r="A130" s="6">
        <v>106</v>
      </c>
      <c r="B130" s="6">
        <v>6.9335330442423526</v>
      </c>
      <c r="C130" s="6">
        <v>0</v>
      </c>
    </row>
    <row r="131" spans="1:3" ht="15.75" thickBot="1" x14ac:dyDescent="0.3">
      <c r="A131" s="7">
        <v>107</v>
      </c>
      <c r="B131" s="7">
        <v>6.9006530442423468</v>
      </c>
      <c r="C131" s="7">
        <v>6.2172489379008766E-15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Charts</vt:lpstr>
      </vt:variant>
      <vt:variant>
        <vt:i4>1</vt:i4>
      </vt:variant>
    </vt:vector>
  </HeadingPairs>
  <TitlesOfParts>
    <vt:vector size="11" baseType="lpstr">
      <vt:lpstr>Waste Acceptance and In Place</vt:lpstr>
      <vt:lpstr>Biogas Generation</vt:lpstr>
      <vt:lpstr>Waste in Place</vt:lpstr>
      <vt:lpstr>CO2eq Emmisions</vt:lpstr>
      <vt:lpstr>Calc of CO2 Equivalents</vt:lpstr>
      <vt:lpstr>Methane Generation Model</vt:lpstr>
      <vt:lpstr>Decay Fit</vt:lpstr>
      <vt:lpstr>Model Extrapolation</vt:lpstr>
      <vt:lpstr>Fit US Avg Rain Fall</vt:lpstr>
      <vt:lpstr>US Avg Rainfall Data</vt:lpstr>
      <vt:lpstr>Plot of Pct Waste Decomposed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Amelse</dc:creator>
  <cp:lastModifiedBy>Jeffrey Amelse</cp:lastModifiedBy>
  <cp:lastPrinted>2021-04-28T22:13:19Z</cp:lastPrinted>
  <dcterms:created xsi:type="dcterms:W3CDTF">2020-12-27T12:45:26Z</dcterms:created>
  <dcterms:modified xsi:type="dcterms:W3CDTF">2021-07-16T14:35:40Z</dcterms:modified>
</cp:coreProperties>
</file>